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91" activeTab="9"/>
  </bookViews>
  <sheets>
    <sheet name="BNA Act, 1867" sheetId="14" r:id="rId1"/>
    <sheet name="RA, 1872" sheetId="15" r:id="rId2"/>
    <sheet name="RA, 1882" sheetId="16" r:id="rId3"/>
    <sheet name="RA, 1892" sheetId="17" r:id="rId4"/>
    <sheet name="RA, 1903" sheetId="18" r:id="rId5"/>
    <sheet name="RA, 1914" sheetId="19" r:id="rId6"/>
    <sheet name="RA, 1924" sheetId="20" r:id="rId7"/>
    <sheet name="RA, 1933" sheetId="21" r:id="rId8"/>
    <sheet name="RA, 1946" sheetId="22" r:id="rId9"/>
    <sheet name="RA, 1952" sheetId="23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" i="23"/>
  <c r="B12"/>
  <c r="B11"/>
  <c r="B10"/>
  <c r="B9"/>
  <c r="B8"/>
  <c r="B7"/>
  <c r="B6"/>
  <c r="B5"/>
  <c r="B4"/>
  <c r="B3"/>
  <c r="B13" i="22" l="1"/>
  <c r="B12"/>
  <c r="B11"/>
  <c r="B10"/>
  <c r="B9"/>
  <c r="B8"/>
  <c r="B7"/>
  <c r="B6"/>
  <c r="B5"/>
  <c r="B4"/>
  <c r="B3"/>
  <c r="B12" i="21" l="1"/>
  <c r="B11"/>
  <c r="B10"/>
  <c r="B9"/>
  <c r="B8"/>
  <c r="B7"/>
  <c r="B6"/>
  <c r="B5"/>
  <c r="B4"/>
  <c r="B3"/>
  <c r="B12" i="20"/>
  <c r="B11"/>
  <c r="B10"/>
  <c r="B9"/>
  <c r="B8"/>
  <c r="B7"/>
  <c r="B6"/>
  <c r="B5"/>
  <c r="B4"/>
  <c r="B3"/>
  <c r="B11" i="19" l="1"/>
  <c r="B10"/>
  <c r="B9"/>
  <c r="B8"/>
  <c r="B7"/>
  <c r="B6"/>
  <c r="B5"/>
  <c r="B4"/>
  <c r="B12" s="1"/>
  <c r="B3"/>
  <c r="B11" i="18" l="1"/>
  <c r="B10"/>
  <c r="B9"/>
  <c r="B8"/>
  <c r="B7"/>
  <c r="B6"/>
  <c r="B5"/>
  <c r="B4"/>
  <c r="B3"/>
  <c r="B11" i="17" l="1"/>
  <c r="B10"/>
  <c r="B9"/>
  <c r="B8"/>
  <c r="B7"/>
  <c r="B6"/>
  <c r="B5"/>
  <c r="B4"/>
  <c r="B3"/>
  <c r="B10" i="16" l="1"/>
  <c r="B9"/>
  <c r="B8"/>
  <c r="B7"/>
  <c r="B6"/>
  <c r="B5"/>
  <c r="B4"/>
  <c r="B3"/>
  <c r="B8" i="15" l="1"/>
  <c r="B7"/>
  <c r="B6"/>
  <c r="B5"/>
  <c r="B4"/>
  <c r="B3"/>
  <c r="B7" i="14" l="1"/>
  <c r="B6"/>
  <c r="B5"/>
  <c r="B4"/>
  <c r="B3"/>
</calcChain>
</file>

<file path=xl/sharedStrings.xml><?xml version="1.0" encoding="utf-8"?>
<sst xmlns="http://schemas.openxmlformats.org/spreadsheetml/2006/main" count="119" uniqueCount="24">
  <si>
    <t>Province</t>
  </si>
  <si>
    <t>Percent</t>
  </si>
  <si>
    <t>Nova Scotia</t>
  </si>
  <si>
    <t>New Brunswick</t>
  </si>
  <si>
    <t>Quebec</t>
  </si>
  <si>
    <t>Ontario</t>
  </si>
  <si>
    <t>Average</t>
  </si>
  <si>
    <t>Manitoba</t>
  </si>
  <si>
    <t>Prince Edward Island</t>
  </si>
  <si>
    <t>British Columbia</t>
  </si>
  <si>
    <t>The Territories</t>
  </si>
  <si>
    <t>Saskatchewan</t>
  </si>
  <si>
    <t>Alberta</t>
  </si>
  <si>
    <r>
      <t xml:space="preserve">Disproportionality Under the </t>
    </r>
    <r>
      <rPr>
        <b/>
        <i/>
        <sz val="14"/>
        <color theme="1"/>
        <rFont val="Times New Roman"/>
        <family val="1"/>
      </rPr>
      <t>British North America Act, 1867</t>
    </r>
  </si>
  <si>
    <r>
      <t xml:space="preserve">Disproportionality Under the </t>
    </r>
    <r>
      <rPr>
        <b/>
        <i/>
        <sz val="14"/>
        <color theme="1"/>
        <rFont val="Times New Roman"/>
        <family val="1"/>
      </rPr>
      <t>Representation Act, 1872</t>
    </r>
  </si>
  <si>
    <r>
      <t xml:space="preserve">Disproportionality Under the </t>
    </r>
    <r>
      <rPr>
        <b/>
        <i/>
        <sz val="14"/>
        <color theme="1"/>
        <rFont val="Times New Roman"/>
        <family val="1"/>
        <charset val="1"/>
      </rPr>
      <t>Representation Act, 1882</t>
    </r>
  </si>
  <si>
    <r>
      <t xml:space="preserve">Disproportionality Under the </t>
    </r>
    <r>
      <rPr>
        <b/>
        <i/>
        <sz val="14"/>
        <color theme="1"/>
        <rFont val="Times New Roman"/>
        <family val="1"/>
        <charset val="1"/>
      </rPr>
      <t>Representation Act, 1892</t>
    </r>
  </si>
  <si>
    <r>
      <t xml:space="preserve">Disproportionality Under the </t>
    </r>
    <r>
      <rPr>
        <b/>
        <i/>
        <sz val="14"/>
        <color theme="1"/>
        <rFont val="Times New Roman"/>
        <family val="1"/>
        <charset val="1"/>
      </rPr>
      <t>Representation Act, 1903</t>
    </r>
    <r>
      <rPr>
        <b/>
        <sz val="14"/>
        <color theme="1"/>
        <rFont val="Times New Roman"/>
        <family val="1"/>
        <charset val="1"/>
      </rPr>
      <t xml:space="preserve"> </t>
    </r>
  </si>
  <si>
    <r>
      <t xml:space="preserve">Disproportionality Under the </t>
    </r>
    <r>
      <rPr>
        <b/>
        <i/>
        <sz val="14"/>
        <color theme="1"/>
        <rFont val="Times New Roman"/>
        <family val="1"/>
        <charset val="1"/>
      </rPr>
      <t>Representation Act, 1914</t>
    </r>
  </si>
  <si>
    <r>
      <t xml:space="preserve">Disproportionality Under the </t>
    </r>
    <r>
      <rPr>
        <b/>
        <i/>
        <sz val="14"/>
        <color theme="1"/>
        <rFont val="Times New Roman"/>
        <family val="1"/>
      </rPr>
      <t>Representation Act, 1924</t>
    </r>
  </si>
  <si>
    <r>
      <rPr>
        <b/>
        <sz val="14"/>
        <color theme="1"/>
        <rFont val="Times New Roman"/>
        <family val="1"/>
        <charset val="1"/>
      </rPr>
      <t>Disproportionality Under the</t>
    </r>
    <r>
      <rPr>
        <b/>
        <i/>
        <sz val="14"/>
        <color theme="1"/>
        <rFont val="Times New Roman"/>
        <family val="1"/>
        <charset val="1"/>
      </rPr>
      <t xml:space="preserve"> Representation Act, 1933 </t>
    </r>
  </si>
  <si>
    <r>
      <t>Disproportionality Under the</t>
    </r>
    <r>
      <rPr>
        <b/>
        <i/>
        <sz val="14"/>
        <color theme="1"/>
        <rFont val="Times New Roman"/>
        <family val="1"/>
      </rPr>
      <t xml:space="preserve"> Representation, 1946</t>
    </r>
  </si>
  <si>
    <t>Newfoundland</t>
  </si>
  <si>
    <r>
      <t xml:space="preserve">Disproportionality Under the </t>
    </r>
    <r>
      <rPr>
        <b/>
        <i/>
        <sz val="14"/>
        <color theme="1"/>
        <rFont val="Times New Roman"/>
        <family val="1"/>
        <charset val="1"/>
      </rPr>
      <t xml:space="preserve">Representation Act, 1952 </t>
    </r>
  </si>
</sst>
</file>

<file path=xl/styles.xml><?xml version="1.0" encoding="utf-8"?>
<styleSheet xmlns="http://schemas.openxmlformats.org/spreadsheetml/2006/main">
  <numFmts count="1">
    <numFmt numFmtId="164" formatCode="0.000000000"/>
  </numFmts>
  <fonts count="7"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164" fontId="4" fillId="0" borderId="0" xfId="0" applyNumberFormat="1" applyFont="1" applyAlignment="1" applyProtection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Border="1" applyAlignment="1" applyProtection="1">
      <alignment wrapText="1"/>
    </xf>
    <xf numFmtId="0" fontId="1" fillId="0" borderId="0" xfId="0" applyFont="1" applyBorder="1" applyAlignment="1">
      <alignment wrapText="1"/>
    </xf>
    <xf numFmtId="0" fontId="6" fillId="0" borderId="0" xfId="0" applyFont="1" applyAlignment="1" applyProtection="1"/>
    <xf numFmtId="0" fontId="6" fillId="0" borderId="0" xfId="0" applyFont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British North America Act, 1867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'BNA Act, 1867'!$B$2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'BNA Act, 1867'!$A$3:$A$7</c:f>
              <c:strCache>
                <c:ptCount val="5"/>
                <c:pt idx="0">
                  <c:v>Nova Scotia</c:v>
                </c:pt>
                <c:pt idx="1">
                  <c:v>New Brunswick</c:v>
                </c:pt>
                <c:pt idx="2">
                  <c:v>Quebec</c:v>
                </c:pt>
                <c:pt idx="3">
                  <c:v>Ontario</c:v>
                </c:pt>
                <c:pt idx="4">
                  <c:v>Average</c:v>
                </c:pt>
              </c:strCache>
            </c:strRef>
          </c:cat>
          <c:val>
            <c:numRef>
              <c:f>'BNA Act, 1867'!$B$3:$B$7</c:f>
              <c:numCache>
                <c:formatCode>General</c:formatCode>
                <c:ptCount val="5"/>
                <c:pt idx="0">
                  <c:v>0.1199150595033663</c:v>
                </c:pt>
                <c:pt idx="1">
                  <c:v>0.18126407640902953</c:v>
                </c:pt>
                <c:pt idx="2">
                  <c:v>0.11453169533931271</c:v>
                </c:pt>
                <c:pt idx="3">
                  <c:v>0.11325013913849458</c:v>
                </c:pt>
                <c:pt idx="4">
                  <c:v>0.13224024259755077</c:v>
                </c:pt>
              </c:numCache>
            </c:numRef>
          </c:val>
        </c:ser>
        <c:gapWidth val="219"/>
        <c:overlap val="-27"/>
        <c:axId val="151841024"/>
        <c:axId val="163319808"/>
      </c:barChart>
      <c:catAx>
        <c:axId val="15184102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63319808"/>
        <c:crosses val="autoZero"/>
        <c:auto val="1"/>
        <c:lblAlgn val="ctr"/>
        <c:lblOffset val="100"/>
      </c:catAx>
      <c:valAx>
        <c:axId val="16331980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184102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</a:t>
            </a:r>
            <a:r>
              <a:rPr lang="en-US" sz="1400" b="1" i="1" u="none" strike="noStrike" baseline="0">
                <a:solidFill>
                  <a:srgbClr val="000000"/>
                </a:solidFill>
                <a:uFillTx/>
                <a:latin typeface="Times New Roman"/>
              </a:rPr>
              <a:t> 1872 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>
        <c:manualLayout>
          <c:xMode val="edge"/>
          <c:yMode val="edge"/>
          <c:x val="0.28375552568084045"/>
          <c:y val="1.3905007992642398E-2"/>
        </c:manualLayout>
      </c:layout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1872'!$B$2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1872'!$A$3:$A$8</c:f>
              <c:strCache>
                <c:ptCount val="6"/>
                <c:pt idx="0">
                  <c:v>Nova Scotia</c:v>
                </c:pt>
                <c:pt idx="1">
                  <c:v>New Brunswick</c:v>
                </c:pt>
                <c:pt idx="2">
                  <c:v>Quebec</c:v>
                </c:pt>
                <c:pt idx="3">
                  <c:v>Ontario</c:v>
                </c:pt>
                <c:pt idx="4">
                  <c:v>Manitoba</c:v>
                </c:pt>
                <c:pt idx="5">
                  <c:v>Average</c:v>
                </c:pt>
              </c:strCache>
            </c:strRef>
          </c:cat>
          <c:val>
            <c:numRef>
              <c:f>'RA, 1872'!$B$3:$B$8</c:f>
              <c:numCache>
                <c:formatCode>General</c:formatCode>
                <c:ptCount val="6"/>
                <c:pt idx="0">
                  <c:v>0.11919030428055699</c:v>
                </c:pt>
                <c:pt idx="1">
                  <c:v>0.14747508701163187</c:v>
                </c:pt>
                <c:pt idx="2">
                  <c:v>0.14225288171991365</c:v>
                </c:pt>
                <c:pt idx="3">
                  <c:v>0.11345796408519628</c:v>
                </c:pt>
                <c:pt idx="4">
                  <c:v>7.4419365390906114E-2</c:v>
                </c:pt>
                <c:pt idx="5">
                  <c:v>0.11935912049764097</c:v>
                </c:pt>
              </c:numCache>
            </c:numRef>
          </c:val>
        </c:ser>
        <c:gapWidth val="219"/>
        <c:overlap val="-27"/>
        <c:axId val="104460288"/>
        <c:axId val="104461824"/>
      </c:barChart>
      <c:catAx>
        <c:axId val="10446028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4461824"/>
        <c:crosses val="autoZero"/>
        <c:auto val="1"/>
        <c:lblAlgn val="ctr"/>
        <c:lblOffset val="100"/>
      </c:catAx>
      <c:valAx>
        <c:axId val="10446182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446028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</a:t>
            </a: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, 1882 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1882'!$B$2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1882'!$A$3:$A$10</c:f>
              <c:strCache>
                <c:ptCount val="8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British Columbia</c:v>
                </c:pt>
                <c:pt idx="7">
                  <c:v>Average</c:v>
                </c:pt>
              </c:strCache>
            </c:strRef>
          </c:cat>
          <c:val>
            <c:numRef>
              <c:f>'RA, 1882'!$B$3:$B$10</c:f>
              <c:numCache>
                <c:formatCode>General</c:formatCode>
                <c:ptCount val="8"/>
                <c:pt idx="0">
                  <c:v>6.5425517260379651E-2</c:v>
                </c:pt>
                <c:pt idx="1">
                  <c:v>0.12605074442186195</c:v>
                </c:pt>
                <c:pt idx="2">
                  <c:v>0.18042803043273883</c:v>
                </c:pt>
                <c:pt idx="3">
                  <c:v>0.17204184525891059</c:v>
                </c:pt>
                <c:pt idx="4">
                  <c:v>7.6149525332200207E-2</c:v>
                </c:pt>
                <c:pt idx="5">
                  <c:v>7.1747510440089923E-2</c:v>
                </c:pt>
                <c:pt idx="6">
                  <c:v>0.19973109039810755</c:v>
                </c:pt>
                <c:pt idx="7">
                  <c:v>0.12736775193489838</c:v>
                </c:pt>
              </c:numCache>
            </c:numRef>
          </c:val>
        </c:ser>
        <c:gapWidth val="219"/>
        <c:overlap val="-27"/>
        <c:axId val="126994688"/>
        <c:axId val="148582400"/>
      </c:barChart>
      <c:catAx>
        <c:axId val="12699468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8582400"/>
        <c:crosses val="autoZero"/>
        <c:auto val="1"/>
        <c:lblAlgn val="ctr"/>
        <c:lblOffset val="100"/>
      </c:catAx>
      <c:valAx>
        <c:axId val="14858240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2699468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</a:t>
            </a: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,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1892</a:t>
            </a: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 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1892'!$B$2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1892'!$A$3:$A$11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</c:v>
                </c:pt>
              </c:strCache>
            </c:strRef>
          </c:cat>
          <c:val>
            <c:numRef>
              <c:f>'RA, 1892'!$B$3:$B$11</c:f>
              <c:numCache>
                <c:formatCode>General</c:formatCode>
                <c:ptCount val="9"/>
                <c:pt idx="0">
                  <c:v>1.8727882799464621E-2</c:v>
                </c:pt>
                <c:pt idx="1">
                  <c:v>0.12839456833542037</c:v>
                </c:pt>
                <c:pt idx="2">
                  <c:v>0.11454100134246931</c:v>
                </c:pt>
                <c:pt idx="3">
                  <c:v>0.14675368735031422</c:v>
                </c:pt>
                <c:pt idx="4">
                  <c:v>9.431207465659186E-2</c:v>
                </c:pt>
                <c:pt idx="5">
                  <c:v>0.10116791657845782</c:v>
                </c:pt>
                <c:pt idx="6">
                  <c:v>0.18502522492851692</c:v>
                </c:pt>
                <c:pt idx="7">
                  <c:v>0.14450341064583272</c:v>
                </c:pt>
                <c:pt idx="8">
                  <c:v>0.11667822082963347</c:v>
                </c:pt>
              </c:numCache>
            </c:numRef>
          </c:val>
        </c:ser>
        <c:gapWidth val="219"/>
        <c:overlap val="-27"/>
        <c:axId val="154977408"/>
        <c:axId val="154978944"/>
      </c:barChart>
      <c:catAx>
        <c:axId val="1549774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978944"/>
        <c:crosses val="autoZero"/>
        <c:auto val="1"/>
        <c:lblAlgn val="ctr"/>
        <c:lblOffset val="100"/>
      </c:catAx>
      <c:valAx>
        <c:axId val="15497894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97740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</a:t>
            </a: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,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1903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1903'!$B$2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1903'!$A$3:$A$11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</c:v>
                </c:pt>
              </c:strCache>
            </c:strRef>
          </c:cat>
          <c:val>
            <c:numRef>
              <c:f>'RA, 1903'!$B$3:$B$11</c:f>
              <c:numCache>
                <c:formatCode>General</c:formatCode>
                <c:ptCount val="9"/>
                <c:pt idx="0">
                  <c:v>9.2827259609331872E-2</c:v>
                </c:pt>
                <c:pt idx="1">
                  <c:v>0.1274520896888568</c:v>
                </c:pt>
                <c:pt idx="2">
                  <c:v>0.10933382273681863</c:v>
                </c:pt>
                <c:pt idx="3">
                  <c:v>0.17718988400645266</c:v>
                </c:pt>
                <c:pt idx="4">
                  <c:v>9.7148001523651079E-2</c:v>
                </c:pt>
                <c:pt idx="5">
                  <c:v>6.590193996340285E-2</c:v>
                </c:pt>
                <c:pt idx="6">
                  <c:v>0.11090977727444318</c:v>
                </c:pt>
                <c:pt idx="7">
                  <c:v>7.5254338121172326E-2</c:v>
                </c:pt>
                <c:pt idx="8">
                  <c:v>0.10700213911551618</c:v>
                </c:pt>
              </c:numCache>
            </c:numRef>
          </c:val>
        </c:ser>
        <c:gapWidth val="219"/>
        <c:overlap val="-27"/>
        <c:axId val="47133440"/>
        <c:axId val="47134976"/>
      </c:barChart>
      <c:catAx>
        <c:axId val="4713344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47134976"/>
        <c:crosses val="autoZero"/>
        <c:auto val="1"/>
        <c:lblAlgn val="ctr"/>
        <c:lblOffset val="100"/>
      </c:catAx>
      <c:valAx>
        <c:axId val="47134976"/>
        <c:scaling>
          <c:orientation val="minMax"/>
          <c:max val="0.18000000000000019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4713344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1914 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1914'!$B$2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1914'!$A$3:$A$12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</c:v>
                </c:pt>
              </c:strCache>
            </c:strRef>
          </c:cat>
          <c:val>
            <c:numRef>
              <c:f>'RA, 1914'!$B$3:$B$12</c:f>
              <c:numCache>
                <c:formatCode>General</c:formatCode>
                <c:ptCount val="10"/>
                <c:pt idx="0">
                  <c:v>9.9724735404574938E-2</c:v>
                </c:pt>
                <c:pt idx="1">
                  <c:v>8.6263908128155875E-2</c:v>
                </c:pt>
                <c:pt idx="2">
                  <c:v>0.14703939439580507</c:v>
                </c:pt>
                <c:pt idx="3">
                  <c:v>0.14766837987277359</c:v>
                </c:pt>
                <c:pt idx="4">
                  <c:v>0.12502749496491822</c:v>
                </c:pt>
                <c:pt idx="5">
                  <c:v>0.14480205637697935</c:v>
                </c:pt>
                <c:pt idx="6">
                  <c:v>7.6101878025798486E-2</c:v>
                </c:pt>
                <c:pt idx="7">
                  <c:v>5.7727193790993732E-2</c:v>
                </c:pt>
                <c:pt idx="8">
                  <c:v>0.13089055003292674</c:v>
                </c:pt>
                <c:pt idx="9" formatCode="0.000000000">
                  <c:v>0.11280506566588068</c:v>
                </c:pt>
              </c:numCache>
            </c:numRef>
          </c:val>
        </c:ser>
        <c:gapWidth val="219"/>
        <c:overlap val="-27"/>
        <c:axId val="108698240"/>
        <c:axId val="108716416"/>
      </c:barChart>
      <c:catAx>
        <c:axId val="10869824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8716416"/>
        <c:crosses val="autoZero"/>
        <c:auto val="1"/>
        <c:lblAlgn val="ctr"/>
        <c:lblOffset val="100"/>
      </c:catAx>
      <c:valAx>
        <c:axId val="108716416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869824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</a:t>
            </a:r>
            <a:r>
              <a:rPr lang="en-US" sz="1400" b="1" i="1" u="none" strike="noStrike" baseline="0">
                <a:solidFill>
                  <a:srgbClr val="000000"/>
                </a:solidFill>
                <a:uFillTx/>
                <a:latin typeface="Times New Roman"/>
              </a:rPr>
              <a:t> 1924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1924'!$B$2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1924'!$A$3:$A$12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</c:v>
                </c:pt>
              </c:strCache>
            </c:strRef>
          </c:cat>
          <c:val>
            <c:numRef>
              <c:f>'RA, 1924'!$B$3:$B$12</c:f>
              <c:numCache>
                <c:formatCode>General</c:formatCode>
                <c:ptCount val="10"/>
                <c:pt idx="0">
                  <c:v>0.10569598826383797</c:v>
                </c:pt>
                <c:pt idx="1">
                  <c:v>0.12134227140994513</c:v>
                </c:pt>
                <c:pt idx="2">
                  <c:v>8.3591616439743166E-2</c:v>
                </c:pt>
                <c:pt idx="3">
                  <c:v>0.15183184770193897</c:v>
                </c:pt>
                <c:pt idx="4">
                  <c:v>0.13874695258300973</c:v>
                </c:pt>
                <c:pt idx="5">
                  <c:v>9.582283311444284E-2</c:v>
                </c:pt>
                <c:pt idx="6">
                  <c:v>4.3987600980907995E-2</c:v>
                </c:pt>
                <c:pt idx="7">
                  <c:v>2.7167799012327222E-2</c:v>
                </c:pt>
                <c:pt idx="8">
                  <c:v>0.14033268392739365</c:v>
                </c:pt>
                <c:pt idx="9">
                  <c:v>0.1009466214926163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35-41D4-A367-7D74CF622833}"/>
            </c:ext>
          </c:extLst>
        </c:ser>
        <c:gapWidth val="219"/>
        <c:overlap val="-27"/>
        <c:axId val="47827968"/>
        <c:axId val="47837952"/>
      </c:barChart>
      <c:catAx>
        <c:axId val="4782796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47837952"/>
        <c:crosses val="autoZero"/>
        <c:auto val="1"/>
        <c:lblAlgn val="ctr"/>
        <c:lblOffset val="100"/>
      </c:catAx>
      <c:valAx>
        <c:axId val="4783795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4782796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1933 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1933'!$B$2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1933'!$A$3:$A$12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</c:v>
                </c:pt>
              </c:strCache>
            </c:strRef>
          </c:cat>
          <c:val>
            <c:numRef>
              <c:f>'RA, 1933'!$B$3:$B$12</c:f>
              <c:numCache>
                <c:formatCode>General</c:formatCode>
                <c:ptCount val="10"/>
                <c:pt idx="0">
                  <c:v>0.10780004089143323</c:v>
                </c:pt>
                <c:pt idx="1">
                  <c:v>9.1682818363927304E-2</c:v>
                </c:pt>
                <c:pt idx="2">
                  <c:v>0.14651547331211923</c:v>
                </c:pt>
                <c:pt idx="3">
                  <c:v>0.13558490327933137</c:v>
                </c:pt>
                <c:pt idx="4">
                  <c:v>0.1596750762424336</c:v>
                </c:pt>
                <c:pt idx="5">
                  <c:v>0.13831270311617955</c:v>
                </c:pt>
                <c:pt idx="6">
                  <c:v>3.448232040474266E-2</c:v>
                </c:pt>
                <c:pt idx="7">
                  <c:v>2.9094852972332948E-2</c:v>
                </c:pt>
                <c:pt idx="8">
                  <c:v>0.14781069997969071</c:v>
                </c:pt>
                <c:pt idx="9">
                  <c:v>0.11010654317357672</c:v>
                </c:pt>
              </c:numCache>
            </c:numRef>
          </c:val>
        </c:ser>
        <c:gapWidth val="219"/>
        <c:overlap val="-27"/>
        <c:axId val="103640064"/>
        <c:axId val="103691008"/>
      </c:barChart>
      <c:catAx>
        <c:axId val="10364006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3691008"/>
        <c:crosses val="autoZero"/>
        <c:auto val="1"/>
        <c:lblAlgn val="ctr"/>
        <c:lblOffset val="100"/>
      </c:catAx>
      <c:valAx>
        <c:axId val="10369100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364006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1946</a:t>
            </a:r>
            <a:r>
              <a:rPr lang="en-US" sz="1400" b="1" i="1" u="none" strike="noStrike" baseline="0">
                <a:solidFill>
                  <a:srgbClr val="000000"/>
                </a:solidFill>
                <a:uFillTx/>
                <a:latin typeface="Times New Roman"/>
              </a:rPr>
              <a:t> 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1946'!$B$2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1946'!$A$3:$A$13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1946'!$B$3:$B$13</c:f>
              <c:numCache>
                <c:formatCode>General</c:formatCode>
                <c:ptCount val="11"/>
                <c:pt idx="0">
                  <c:v>3.9834725198236998E-2</c:v>
                </c:pt>
                <c:pt idx="1">
                  <c:v>0.11287310488495166</c:v>
                </c:pt>
                <c:pt idx="2">
                  <c:v>0.20975174572296873</c:v>
                </c:pt>
                <c:pt idx="3">
                  <c:v>0.15290215806261903</c:v>
                </c:pt>
                <c:pt idx="4">
                  <c:v>0.10120216479241363</c:v>
                </c:pt>
                <c:pt idx="5">
                  <c:v>0.15177596374321503</c:v>
                </c:pt>
                <c:pt idx="6">
                  <c:v>7.9245598456444993E-2</c:v>
                </c:pt>
                <c:pt idx="7">
                  <c:v>3.2483325743979864E-2</c:v>
                </c:pt>
                <c:pt idx="8">
                  <c:v>5.5418251800367836E-2</c:v>
                </c:pt>
                <c:pt idx="9">
                  <c:v>0.11210312972226061</c:v>
                </c:pt>
                <c:pt idx="10">
                  <c:v>0.10475901681274583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35-41D4-A367-7D74CF622833}"/>
            </c:ext>
          </c:extLst>
        </c:ser>
        <c:gapWidth val="219"/>
        <c:overlap val="-27"/>
        <c:axId val="126753408"/>
        <c:axId val="102048128"/>
      </c:barChart>
      <c:catAx>
        <c:axId val="1267534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2048128"/>
        <c:crosses val="autoZero"/>
        <c:auto val="1"/>
        <c:lblAlgn val="ctr"/>
        <c:lblOffset val="100"/>
      </c:catAx>
      <c:valAx>
        <c:axId val="10204812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2675340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1952</a:t>
            </a:r>
            <a:endParaRPr lang="en-US" sz="1400" b="1" u="none" strike="noStrike">
              <a:solidFill>
                <a:srgbClr val="000000"/>
              </a:solidFill>
              <a:uFillTx/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1952'!$A$1</c:f>
              <c:strCache>
                <c:ptCount val="1"/>
                <c:pt idx="0">
                  <c:v>Disproportionality Under the Representation Act, 1952 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  <a:endParaRPr lang="en-US"/>
              </a:p>
            </c:txPr>
            <c:dLblPos val="outEnd"/>
            <c:showBubbleSize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'RA, 1952'!$A$3:$A$13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1952'!$B$3:$B$13</c:f>
              <c:numCache>
                <c:formatCode>General</c:formatCode>
                <c:ptCount val="11"/>
                <c:pt idx="0">
                  <c:v>4.4825274555004298E-2</c:v>
                </c:pt>
                <c:pt idx="1">
                  <c:v>0.13337278647553058</c:v>
                </c:pt>
                <c:pt idx="2">
                  <c:v>0.15365410073494931</c:v>
                </c:pt>
                <c:pt idx="3">
                  <c:v>0.16767307159048822</c:v>
                </c:pt>
                <c:pt idx="4">
                  <c:v>0.10696147617790125</c:v>
                </c:pt>
                <c:pt idx="5">
                  <c:v>0.11353074419023955</c:v>
                </c:pt>
                <c:pt idx="6">
                  <c:v>0.11207512362055393</c:v>
                </c:pt>
                <c:pt idx="7">
                  <c:v>5.4988211643851898E-2</c:v>
                </c:pt>
                <c:pt idx="8">
                  <c:v>6.2741942421624702E-2</c:v>
                </c:pt>
                <c:pt idx="9">
                  <c:v>9.4326422626900636E-2</c:v>
                </c:pt>
                <c:pt idx="10">
                  <c:v>0.10441491540370444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9C3-433B-9B1A-EBCD2E51CFA3}"/>
            </c:ext>
          </c:extLst>
        </c:ser>
        <c:gapWidth val="219"/>
        <c:overlap val="-27"/>
        <c:axId val="109057536"/>
        <c:axId val="109059072"/>
      </c:barChart>
      <c:catAx>
        <c:axId val="10905753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9059072"/>
        <c:crosses val="autoZero"/>
        <c:auto val="1"/>
        <c:lblAlgn val="ctr"/>
        <c:lblOffset val="100"/>
      </c:catAx>
      <c:valAx>
        <c:axId val="10905907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936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0905753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29</xdr:row>
      <xdr:rowOff>58440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29</xdr:row>
      <xdr:rowOff>43200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29</xdr:row>
      <xdr:rowOff>12720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28</xdr:row>
      <xdr:rowOff>180360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28</xdr:row>
      <xdr:rowOff>180360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293040</xdr:colOff>
      <xdr:row>29</xdr:row>
      <xdr:rowOff>79200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28</xdr:row>
      <xdr:rowOff>165120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293040</xdr:colOff>
      <xdr:row>28</xdr:row>
      <xdr:rowOff>164880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19080</xdr:rowOff>
    </xdr:from>
    <xdr:to>
      <xdr:col>19</xdr:col>
      <xdr:colOff>293400</xdr:colOff>
      <xdr:row>28</xdr:row>
      <xdr:rowOff>149880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47520</xdr:colOff>
      <xdr:row>0</xdr:row>
      <xdr:rowOff>73440</xdr:rowOff>
    </xdr:from>
    <xdr:to>
      <xdr:col>19</xdr:col>
      <xdr:colOff>104400</xdr:colOff>
      <xdr:row>31</xdr:row>
      <xdr:rowOff>20520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30s%20FEDs/3.%20Loosemore-Hanby%20Index%20on%20the%20RA,%20193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860s,%20FEDs/3.%20Loosemore-Hanby%20Index%20in%20the%20BNA%20Act,%20186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870s%20FEDs/3.%20Loosemore-Hanby%20Index%20in%20the%20RA,%20187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880s%20FEDs/3.%20Loosemore-Hanby%20Index%20in%20the%20Representation%20Act,%20188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890s%20FEDs/3.%20Loosemore-Hanby%20Index%20in%20the%20Representation%20Act,%20189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00s%20FEDs/3.%20Loosemore-Hanby%20Index%20in%20the%20RA,%20190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10s%20FEDs/3.%20Loosemore-Hanby%20Index%20on%20the%20RA,%20191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20s%20FEDs/3.%20Loosemore-Hanby%20Index%20on%20the%20RA,%20192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40s%20FEDs/3.%20Loosemore-Hanby%20Index%20on%20the%20RA,%201946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50s%20FEDs/3.%20Loosemore-Hanby%20Index%20on%20the%20Census%20of%201951%20and%20the%20RA,%20195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A, 1933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>
        <row r="6">
          <cell r="I6">
            <v>0.10780004089143323</v>
          </cell>
        </row>
      </sheetData>
      <sheetData sheetId="2" refreshError="1"/>
      <sheetData sheetId="3">
        <row r="14">
          <cell r="I14">
            <v>9.1682818363927304E-2</v>
          </cell>
        </row>
      </sheetData>
      <sheetData sheetId="4">
        <row r="13">
          <cell r="I13">
            <v>0.14651547331211923</v>
          </cell>
        </row>
      </sheetData>
      <sheetData sheetId="5">
        <row r="68">
          <cell r="I68">
            <v>0.13558490327933137</v>
          </cell>
        </row>
      </sheetData>
      <sheetData sheetId="6">
        <row r="85">
          <cell r="I85">
            <v>0.1596750762424336</v>
          </cell>
        </row>
      </sheetData>
      <sheetData sheetId="7">
        <row r="20">
          <cell r="I20">
            <v>0.13831270311617955</v>
          </cell>
        </row>
      </sheetData>
      <sheetData sheetId="8">
        <row r="24">
          <cell r="I24">
            <v>3.448232040474266E-2</v>
          </cell>
        </row>
      </sheetData>
      <sheetData sheetId="9">
        <row r="20">
          <cell r="I20">
            <v>2.9094852972332948E-2</v>
          </cell>
        </row>
      </sheetData>
      <sheetData sheetId="10">
        <row r="19">
          <cell r="I19">
            <v>0.14781069997969071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BNA Act, 1867"/>
      <sheetName val="PEI (Queens Split)"/>
      <sheetName val="Nova Scotia"/>
      <sheetName val="New Brunswick"/>
      <sheetName val="Quebec"/>
      <sheetName val="Ontario"/>
    </sheetNames>
    <sheetDataSet>
      <sheetData sheetId="0" refreshError="1"/>
      <sheetData sheetId="1" refreshError="1"/>
      <sheetData sheetId="2">
        <row r="21">
          <cell r="I21">
            <v>0.1199150595033663</v>
          </cell>
        </row>
      </sheetData>
      <sheetData sheetId="3">
        <row r="18">
          <cell r="I18">
            <v>0.18126407640902953</v>
          </cell>
        </row>
      </sheetData>
      <sheetData sheetId="4">
        <row r="68">
          <cell r="I68">
            <v>0.11453169533931271</v>
          </cell>
        </row>
      </sheetData>
      <sheetData sheetId="5">
        <row r="84">
          <cell r="I84">
            <v>0.11325013913849458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A, 1872"/>
      <sheetName val="PEI (Queens Split)"/>
      <sheetName val="Nova Scotia"/>
      <sheetName val="New Brunswick"/>
      <sheetName val="Quebec"/>
      <sheetName val="Ontario"/>
      <sheetName val="Manitoba"/>
      <sheetName val="Changes, 60s-70s"/>
    </sheetNames>
    <sheetDataSet>
      <sheetData sheetId="0" refreshError="1"/>
      <sheetData sheetId="1" refreshError="1"/>
      <sheetData sheetId="2">
        <row r="21">
          <cell r="I21">
            <v>0.11919030428055699</v>
          </cell>
        </row>
      </sheetData>
      <sheetData sheetId="3">
        <row r="17">
          <cell r="I17">
            <v>0.14747508701163187</v>
          </cell>
        </row>
      </sheetData>
      <sheetData sheetId="4">
        <row r="68">
          <cell r="I68">
            <v>0.14225288171991365</v>
          </cell>
        </row>
      </sheetData>
      <sheetData sheetId="5">
        <row r="89">
          <cell r="I89">
            <v>0.11345796408519628</v>
          </cell>
        </row>
      </sheetData>
      <sheetData sheetId="6">
        <row r="7">
          <cell r="I7">
            <v>7.4419365390906114E-2</v>
          </cell>
        </row>
      </sheetData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A, 1882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The Territories"/>
      <sheetName val="British Columbia"/>
      <sheetName val="Boundaries Changed 70s-80s"/>
    </sheetNames>
    <sheetDataSet>
      <sheetData sheetId="0" refreshError="1"/>
      <sheetData sheetId="1">
        <row r="6">
          <cell r="I6">
            <v>6.5425517260379651E-2</v>
          </cell>
        </row>
      </sheetData>
      <sheetData sheetId="2" refreshError="1"/>
      <sheetData sheetId="3">
        <row r="21">
          <cell r="I21">
            <v>0.12605074442186195</v>
          </cell>
        </row>
      </sheetData>
      <sheetData sheetId="4">
        <row r="18">
          <cell r="I18">
            <v>0.18042803043273883</v>
          </cell>
        </row>
      </sheetData>
      <sheetData sheetId="5">
        <row r="68">
          <cell r="I68">
            <v>0.17204184525891059</v>
          </cell>
        </row>
      </sheetData>
      <sheetData sheetId="6">
        <row r="94">
          <cell r="I94">
            <v>7.6149525332200207E-2</v>
          </cell>
        </row>
      </sheetData>
      <sheetData sheetId="7">
        <row r="8">
          <cell r="I8">
            <v>7.1747510440089923E-2</v>
          </cell>
        </row>
      </sheetData>
      <sheetData sheetId="8" refreshError="1"/>
      <sheetData sheetId="9">
        <row r="8">
          <cell r="I8">
            <v>0.19973109039810755</v>
          </cell>
        </row>
      </sheetData>
      <sheetData sheetId="1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RA, 1892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The Territories"/>
      <sheetName val="British Columbia"/>
      <sheetName val="Unorganized Territories"/>
    </sheetNames>
    <sheetDataSet>
      <sheetData sheetId="0" refreshError="1"/>
      <sheetData sheetId="1">
        <row r="8">
          <cell r="I8">
            <v>1.8727882799464621E-2</v>
          </cell>
        </row>
      </sheetData>
      <sheetData sheetId="2" refreshError="1"/>
      <sheetData sheetId="3">
        <row r="20">
          <cell r="I20">
            <v>0.12839456833542037</v>
          </cell>
        </row>
      </sheetData>
      <sheetData sheetId="4">
        <row r="16">
          <cell r="I16">
            <v>0.11454100134246931</v>
          </cell>
        </row>
      </sheetData>
      <sheetData sheetId="5">
        <row r="68">
          <cell r="I68">
            <v>0.14675368735031422</v>
          </cell>
        </row>
      </sheetData>
      <sheetData sheetId="6">
        <row r="92">
          <cell r="I92">
            <v>9.431207465659186E-2</v>
          </cell>
        </row>
      </sheetData>
      <sheetData sheetId="7">
        <row r="10">
          <cell r="I10">
            <v>0.10116791657845782</v>
          </cell>
        </row>
      </sheetData>
      <sheetData sheetId="8">
        <row r="7">
          <cell r="I7">
            <v>0.18502522492851692</v>
          </cell>
        </row>
      </sheetData>
      <sheetData sheetId="9">
        <row r="8">
          <cell r="I8">
            <v>0.14450341064583272</v>
          </cell>
        </row>
      </sheetData>
      <sheetData sheetId="1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A, 1903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The Territories"/>
      <sheetName val="British Columbia"/>
      <sheetName val="Yukon"/>
      <sheetName val="Unorganized Territories"/>
      <sheetName val="Changes, 80s-90s"/>
    </sheetNames>
    <sheetDataSet>
      <sheetData sheetId="0" refreshError="1"/>
      <sheetData sheetId="1">
        <row r="6">
          <cell r="I6">
            <v>9.2827259609331872E-2</v>
          </cell>
        </row>
      </sheetData>
      <sheetData sheetId="2" refreshError="1"/>
      <sheetData sheetId="3">
        <row r="20">
          <cell r="I20">
            <v>0.1274520896888568</v>
          </cell>
        </row>
      </sheetData>
      <sheetData sheetId="4">
        <row r="15">
          <cell r="I15">
            <v>0.10933382273681863</v>
          </cell>
        </row>
      </sheetData>
      <sheetData sheetId="5">
        <row r="68">
          <cell r="I68">
            <v>0.17718988400645266</v>
          </cell>
        </row>
      </sheetData>
      <sheetData sheetId="6">
        <row r="88">
          <cell r="I88">
            <v>9.7148001523651079E-2</v>
          </cell>
        </row>
      </sheetData>
      <sheetData sheetId="7">
        <row r="13">
          <cell r="I13">
            <v>6.590193996340285E-2</v>
          </cell>
        </row>
      </sheetData>
      <sheetData sheetId="8">
        <row r="13">
          <cell r="I13">
            <v>0.11090977727444318</v>
          </cell>
        </row>
      </sheetData>
      <sheetData sheetId="9">
        <row r="10">
          <cell r="I10">
            <v>7.5254338121172326E-2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RA, 1914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>
        <row r="6">
          <cell r="I6">
            <v>9.9724735404574938E-2</v>
          </cell>
        </row>
      </sheetData>
      <sheetData sheetId="2" refreshError="1"/>
      <sheetData sheetId="3">
        <row r="17">
          <cell r="I17">
            <v>8.6263908128155875E-2</v>
          </cell>
        </row>
      </sheetData>
      <sheetData sheetId="4">
        <row r="13">
          <cell r="I13">
            <v>0.14703939439580507</v>
          </cell>
        </row>
      </sheetData>
      <sheetData sheetId="5">
        <row r="68">
          <cell r="I68">
            <v>0.14766837987277359</v>
          </cell>
        </row>
      </sheetData>
      <sheetData sheetId="6">
        <row r="84">
          <cell r="I84">
            <v>0.12502749496491822</v>
          </cell>
        </row>
      </sheetData>
      <sheetData sheetId="7">
        <row r="18">
          <cell r="I18">
            <v>0.14480205637697935</v>
          </cell>
        </row>
      </sheetData>
      <sheetData sheetId="8">
        <row r="19">
          <cell r="I19">
            <v>7.6101878025798486E-2</v>
          </cell>
        </row>
      </sheetData>
      <sheetData sheetId="9">
        <row r="15">
          <cell r="I15">
            <v>5.7727193790993732E-2</v>
          </cell>
        </row>
      </sheetData>
      <sheetData sheetId="10">
        <row r="16">
          <cell r="I16">
            <v>0.13089055003292674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RA, 1924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>
        <row r="6">
          <cell r="I6">
            <v>0.10569598826383797</v>
          </cell>
        </row>
      </sheetData>
      <sheetData sheetId="2" refreshError="1"/>
      <sheetData sheetId="3">
        <row r="16">
          <cell r="I16">
            <v>0.12134227140994513</v>
          </cell>
        </row>
      </sheetData>
      <sheetData sheetId="4">
        <row r="13">
          <cell r="I13">
            <v>8.3591616439743166E-2</v>
          </cell>
        </row>
      </sheetData>
      <sheetData sheetId="5">
        <row r="69">
          <cell r="I69">
            <v>0.15183184770193897</v>
          </cell>
        </row>
      </sheetData>
      <sheetData sheetId="6">
        <row r="85">
          <cell r="I85">
            <v>0.13874695258300973</v>
          </cell>
        </row>
      </sheetData>
      <sheetData sheetId="7">
        <row r="20">
          <cell r="I20">
            <v>9.582283311444284E-2</v>
          </cell>
        </row>
      </sheetData>
      <sheetData sheetId="8">
        <row r="24">
          <cell r="I24">
            <v>4.3987600980907995E-2</v>
          </cell>
        </row>
      </sheetData>
      <sheetData sheetId="9">
        <row r="19">
          <cell r="I19">
            <v>2.7167799012327222E-2</v>
          </cell>
        </row>
      </sheetData>
      <sheetData sheetId="10">
        <row r="17">
          <cell r="I17">
            <v>0.14033268392739365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RA, 1946"/>
      <sheetName val="Newfoundland"/>
      <sheetName val="Prince Edward Island"/>
      <sheetName val="PEI (Queens Split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>
        <row r="10">
          <cell r="I10">
            <v>3.9834725198236998E-2</v>
          </cell>
        </row>
      </sheetData>
      <sheetData sheetId="2">
        <row r="6">
          <cell r="I6">
            <v>0.11287310488495166</v>
          </cell>
        </row>
      </sheetData>
      <sheetData sheetId="3" refreshError="1"/>
      <sheetData sheetId="4">
        <row r="15">
          <cell r="I15">
            <v>0.20975174572296873</v>
          </cell>
        </row>
      </sheetData>
      <sheetData sheetId="5">
        <row r="13">
          <cell r="I13">
            <v>0.15290215806261903</v>
          </cell>
        </row>
      </sheetData>
      <sheetData sheetId="6">
        <row r="76">
          <cell r="I76">
            <v>0.10120216479241363</v>
          </cell>
        </row>
      </sheetData>
      <sheetData sheetId="7">
        <row r="86">
          <cell r="I86">
            <v>0.15177596374321503</v>
          </cell>
        </row>
      </sheetData>
      <sheetData sheetId="8">
        <row r="19">
          <cell r="I19">
            <v>7.9245598456444993E-2</v>
          </cell>
        </row>
      </sheetData>
      <sheetData sheetId="9">
        <row r="23">
          <cell r="I23">
            <v>3.2483325743979864E-2</v>
          </cell>
        </row>
      </sheetData>
      <sheetData sheetId="10">
        <row r="20">
          <cell r="I20">
            <v>5.5418251800367836E-2</v>
          </cell>
        </row>
      </sheetData>
      <sheetData sheetId="11">
        <row r="21">
          <cell r="I21">
            <v>0.11210312972226061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RA, 1952"/>
      <sheetName val="Newfoundland"/>
      <sheetName val="Prince Edward Island"/>
      <sheetName val="PEI (SMP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>
        <row r="10">
          <cell r="I10">
            <v>4.4825274555004298E-2</v>
          </cell>
        </row>
      </sheetData>
      <sheetData sheetId="2">
        <row r="6">
          <cell r="I6">
            <v>0.13337278647553058</v>
          </cell>
        </row>
      </sheetData>
      <sheetData sheetId="3" refreshError="1"/>
      <sheetData sheetId="4">
        <row r="15">
          <cell r="I15">
            <v>0.15365410073494931</v>
          </cell>
        </row>
      </sheetData>
      <sheetData sheetId="5">
        <row r="13">
          <cell r="I13">
            <v>0.16767307159048822</v>
          </cell>
        </row>
      </sheetData>
      <sheetData sheetId="6">
        <row r="78">
          <cell r="I78">
            <v>0.10696147617790125</v>
          </cell>
        </row>
      </sheetData>
      <sheetData sheetId="7">
        <row r="88">
          <cell r="I88">
            <v>0.11353074419023955</v>
          </cell>
        </row>
      </sheetData>
      <sheetData sheetId="8">
        <row r="17">
          <cell r="I17">
            <v>0.11207512362055393</v>
          </cell>
        </row>
      </sheetData>
      <sheetData sheetId="9">
        <row r="20">
          <cell r="I20">
            <v>5.4988211643851898E-2</v>
          </cell>
        </row>
      </sheetData>
      <sheetData sheetId="10">
        <row r="20">
          <cell r="I20">
            <v>6.2741942421624702E-2</v>
          </cell>
        </row>
      </sheetData>
      <sheetData sheetId="11">
        <row r="25">
          <cell r="I25">
            <v>9.4326422626900636E-2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zoomScaleNormal="100" workbookViewId="0">
      <selection activeCell="B10" sqref="B10"/>
    </sheetView>
  </sheetViews>
  <sheetFormatPr defaultColWidth="8.5546875" defaultRowHeight="14.4"/>
  <cols>
    <col min="1" max="1" width="20.33203125" style="1" bestFit="1" customWidth="1"/>
    <col min="2" max="2" width="50.5546875" style="1" customWidth="1"/>
  </cols>
  <sheetData>
    <row r="1" spans="1:2" ht="18" customHeight="1">
      <c r="A1" s="9" t="s">
        <v>13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2</v>
      </c>
      <c r="B3" s="4">
        <f>'[2]Nova Scotia'!I21</f>
        <v>0.1199150595033663</v>
      </c>
    </row>
    <row r="4" spans="1:2" ht="15.6">
      <c r="A4" s="4" t="s">
        <v>3</v>
      </c>
      <c r="B4" s="4">
        <f>'[2]New Brunswick'!I18</f>
        <v>0.18126407640902953</v>
      </c>
    </row>
    <row r="5" spans="1:2" ht="15.6">
      <c r="A5" s="4" t="s">
        <v>4</v>
      </c>
      <c r="B5" s="4">
        <f>[2]Quebec!I68</f>
        <v>0.11453169533931271</v>
      </c>
    </row>
    <row r="6" spans="1:2" ht="15.6">
      <c r="A6" s="4" t="s">
        <v>5</v>
      </c>
      <c r="B6" s="4">
        <f>[2]Ontario!I84</f>
        <v>0.11325013913849458</v>
      </c>
    </row>
    <row r="7" spans="1:2" ht="15.6">
      <c r="A7" s="4" t="s">
        <v>6</v>
      </c>
      <c r="B7" s="4">
        <f>AVERAGE(B3:B6)</f>
        <v>0.13224024259755077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topLeftCell="B1" zoomScaleNormal="100" workbookViewId="0">
      <selection activeCell="T4" sqref="T4"/>
    </sheetView>
  </sheetViews>
  <sheetFormatPr defaultColWidth="8.5546875" defaultRowHeight="14.4"/>
  <cols>
    <col min="1" max="1" width="20.33203125" style="1" bestFit="1" customWidth="1"/>
    <col min="2" max="2" width="42.5546875" style="1" customWidth="1"/>
  </cols>
  <sheetData>
    <row r="1" spans="1:2" ht="18" customHeight="1">
      <c r="A1" s="9" t="s">
        <v>14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2</v>
      </c>
      <c r="B3" s="4">
        <f>'[3]Nova Scotia'!I21</f>
        <v>0.11919030428055699</v>
      </c>
    </row>
    <row r="4" spans="1:2" ht="15.6">
      <c r="A4" s="4" t="s">
        <v>3</v>
      </c>
      <c r="B4" s="4">
        <f>'[3]New Brunswick'!I17</f>
        <v>0.14747508701163187</v>
      </c>
    </row>
    <row r="5" spans="1:2" ht="15.6">
      <c r="A5" s="4" t="s">
        <v>4</v>
      </c>
      <c r="B5" s="4">
        <f>[3]Quebec!I68</f>
        <v>0.14225288171991365</v>
      </c>
    </row>
    <row r="6" spans="1:2" ht="15.6">
      <c r="A6" s="4" t="s">
        <v>5</v>
      </c>
      <c r="B6" s="4">
        <f>[3]Ontario!I89</f>
        <v>0.11345796408519628</v>
      </c>
    </row>
    <row r="7" spans="1:2" ht="15.6">
      <c r="A7" s="4" t="s">
        <v>7</v>
      </c>
      <c r="B7" s="4">
        <f>[3]Manitoba!I7</f>
        <v>7.4419365390906114E-2</v>
      </c>
    </row>
    <row r="8" spans="1:2" ht="15.6">
      <c r="A8" s="4" t="s">
        <v>6</v>
      </c>
      <c r="B8" s="4">
        <f>AVERAGE(B3:B7)</f>
        <v>0.11935912049764097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0"/>
  <sheetViews>
    <sheetView zoomScaleNormal="100" workbookViewId="0">
      <selection activeCell="B10" sqref="B10"/>
    </sheetView>
  </sheetViews>
  <sheetFormatPr defaultColWidth="8.5546875" defaultRowHeight="14.4"/>
  <cols>
    <col min="1" max="1" width="20.33203125" style="1" bestFit="1" customWidth="1"/>
    <col min="2" max="2" width="40.109375" style="1" customWidth="1"/>
  </cols>
  <sheetData>
    <row r="1" spans="1:2" ht="18" customHeight="1">
      <c r="A1" s="9" t="s">
        <v>15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'[4]Prince Edward Island'!I6</f>
        <v>6.5425517260379651E-2</v>
      </c>
    </row>
    <row r="4" spans="1:2" ht="15.6">
      <c r="A4" s="4" t="s">
        <v>2</v>
      </c>
      <c r="B4" s="4">
        <f>'[4]Nova Scotia'!I21</f>
        <v>0.12605074442186195</v>
      </c>
    </row>
    <row r="5" spans="1:2" ht="15.6">
      <c r="A5" s="4" t="s">
        <v>3</v>
      </c>
      <c r="B5" s="4">
        <f>'[4]New Brunswick'!I18</f>
        <v>0.18042803043273883</v>
      </c>
    </row>
    <row r="6" spans="1:2" ht="15.6">
      <c r="A6" s="4" t="s">
        <v>4</v>
      </c>
      <c r="B6" s="4">
        <f>[4]Quebec!I68</f>
        <v>0.17204184525891059</v>
      </c>
    </row>
    <row r="7" spans="1:2" ht="15.6">
      <c r="A7" s="4" t="s">
        <v>5</v>
      </c>
      <c r="B7" s="4">
        <f>[4]Ontario!I94</f>
        <v>7.6149525332200207E-2</v>
      </c>
    </row>
    <row r="8" spans="1:2" ht="15.6">
      <c r="A8" s="4" t="s">
        <v>7</v>
      </c>
      <c r="B8" s="4">
        <f>[4]Manitoba!I8</f>
        <v>7.1747510440089923E-2</v>
      </c>
    </row>
    <row r="9" spans="1:2" ht="15.6">
      <c r="A9" s="4" t="s">
        <v>9</v>
      </c>
      <c r="B9" s="4">
        <f>'[4]British Columbia'!I8</f>
        <v>0.19973109039810755</v>
      </c>
    </row>
    <row r="10" spans="1:2" ht="15.6">
      <c r="A10" s="4" t="s">
        <v>6</v>
      </c>
      <c r="B10" s="4">
        <f>AVERAGE(B3:B9)</f>
        <v>0.12736775193489838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1"/>
  <sheetViews>
    <sheetView zoomScaleNormal="100" workbookViewId="0">
      <selection activeCell="B11" sqref="B11"/>
    </sheetView>
  </sheetViews>
  <sheetFormatPr defaultColWidth="8.5546875" defaultRowHeight="14.4"/>
  <cols>
    <col min="1" max="1" width="25.109375" style="1" customWidth="1"/>
    <col min="2" max="2" width="39.21875" style="1" customWidth="1"/>
  </cols>
  <sheetData>
    <row r="1" spans="1:2" ht="18" customHeight="1">
      <c r="A1" s="9" t="s">
        <v>16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'[5]Prince Edward Island'!I8</f>
        <v>1.8727882799464621E-2</v>
      </c>
    </row>
    <row r="4" spans="1:2" ht="15.6">
      <c r="A4" s="4" t="s">
        <v>2</v>
      </c>
      <c r="B4" s="4">
        <f>'[5]Nova Scotia'!I20</f>
        <v>0.12839456833542037</v>
      </c>
    </row>
    <row r="5" spans="1:2" ht="15.6">
      <c r="A5" s="4" t="s">
        <v>3</v>
      </c>
      <c r="B5" s="4">
        <f>'[5]New Brunswick'!I16</f>
        <v>0.11454100134246931</v>
      </c>
    </row>
    <row r="6" spans="1:2" ht="15.6">
      <c r="A6" s="4" t="s">
        <v>4</v>
      </c>
      <c r="B6" s="4">
        <f>[5]Quebec!I68</f>
        <v>0.14675368735031422</v>
      </c>
    </row>
    <row r="7" spans="1:2" ht="15.6">
      <c r="A7" s="4" t="s">
        <v>5</v>
      </c>
      <c r="B7" s="4">
        <f>[5]Ontario!I92</f>
        <v>9.431207465659186E-2</v>
      </c>
    </row>
    <row r="8" spans="1:2" ht="15.6">
      <c r="A8" s="4" t="s">
        <v>7</v>
      </c>
      <c r="B8" s="4">
        <f>[5]Manitoba!I10</f>
        <v>0.10116791657845782</v>
      </c>
    </row>
    <row r="9" spans="1:2" ht="15.6">
      <c r="A9" s="4" t="s">
        <v>10</v>
      </c>
      <c r="B9" s="4">
        <f>'[5]The Territories'!I7</f>
        <v>0.18502522492851692</v>
      </c>
    </row>
    <row r="10" spans="1:2" ht="15.6">
      <c r="A10" s="4" t="s">
        <v>9</v>
      </c>
      <c r="B10" s="4">
        <f>'[5]British Columbia'!I8</f>
        <v>0.14450341064583272</v>
      </c>
    </row>
    <row r="11" spans="1:2" ht="15.6">
      <c r="A11" s="4" t="s">
        <v>6</v>
      </c>
      <c r="B11" s="4">
        <f>AVERAGE(B3:B10)</f>
        <v>0.11667822082963347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1"/>
  <sheetViews>
    <sheetView zoomScaleNormal="100" workbookViewId="0">
      <selection activeCell="B14" sqref="B14"/>
    </sheetView>
  </sheetViews>
  <sheetFormatPr defaultColWidth="8.5546875" defaultRowHeight="14.4"/>
  <cols>
    <col min="1" max="1" width="25.109375" style="1" customWidth="1"/>
    <col min="2" max="2" width="38.5546875" style="1" customWidth="1"/>
  </cols>
  <sheetData>
    <row r="1" spans="1:2" ht="18" customHeight="1">
      <c r="A1" s="9" t="s">
        <v>17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'[6]Prince Edward Island'!I6</f>
        <v>9.2827259609331872E-2</v>
      </c>
    </row>
    <row r="4" spans="1:2" ht="15.6">
      <c r="A4" s="4" t="s">
        <v>2</v>
      </c>
      <c r="B4" s="4">
        <f>'[6]Nova Scotia'!I20</f>
        <v>0.1274520896888568</v>
      </c>
    </row>
    <row r="5" spans="1:2" ht="15.6">
      <c r="A5" s="4" t="s">
        <v>3</v>
      </c>
      <c r="B5" s="4">
        <f>'[6]New Brunswick'!I15</f>
        <v>0.10933382273681863</v>
      </c>
    </row>
    <row r="6" spans="1:2" ht="15.6">
      <c r="A6" s="4" t="s">
        <v>4</v>
      </c>
      <c r="B6" s="4">
        <f>[6]Quebec!I68</f>
        <v>0.17718988400645266</v>
      </c>
    </row>
    <row r="7" spans="1:2" ht="15.6">
      <c r="A7" s="4" t="s">
        <v>5</v>
      </c>
      <c r="B7" s="4">
        <f>[6]Ontario!I88</f>
        <v>9.7148001523651079E-2</v>
      </c>
    </row>
    <row r="8" spans="1:2" ht="15.6">
      <c r="A8" s="4" t="s">
        <v>7</v>
      </c>
      <c r="B8" s="4">
        <f>[6]Manitoba!I13</f>
        <v>6.590193996340285E-2</v>
      </c>
    </row>
    <row r="9" spans="1:2" ht="15.6">
      <c r="A9" s="4" t="s">
        <v>10</v>
      </c>
      <c r="B9" s="4">
        <f>'[6]The Territories'!I13</f>
        <v>0.11090977727444318</v>
      </c>
    </row>
    <row r="10" spans="1:2" ht="15.6">
      <c r="A10" s="4" t="s">
        <v>9</v>
      </c>
      <c r="B10" s="4">
        <f>'[6]British Columbia'!I10</f>
        <v>7.5254338121172326E-2</v>
      </c>
    </row>
    <row r="11" spans="1:2" ht="15.6">
      <c r="A11" s="4" t="s">
        <v>6</v>
      </c>
      <c r="B11" s="4">
        <f>AVERAGE(B3:B10)</f>
        <v>0.10700213911551618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2"/>
  <sheetViews>
    <sheetView zoomScaleNormal="100" workbookViewId="0">
      <selection activeCell="A13" sqref="A13"/>
    </sheetView>
  </sheetViews>
  <sheetFormatPr defaultColWidth="8.5546875" defaultRowHeight="14.4"/>
  <cols>
    <col min="1" max="1" width="25.109375" style="1" customWidth="1"/>
    <col min="2" max="2" width="37.77734375" style="1" customWidth="1"/>
  </cols>
  <sheetData>
    <row r="1" spans="1:2" ht="18" customHeight="1">
      <c r="A1" s="9" t="s">
        <v>18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'[7]Prince Edward Island'!I6</f>
        <v>9.9724735404574938E-2</v>
      </c>
    </row>
    <row r="4" spans="1:2" ht="15.6">
      <c r="A4" s="4" t="s">
        <v>2</v>
      </c>
      <c r="B4" s="4">
        <f>'[7]Nova Scotia'!I17</f>
        <v>8.6263908128155875E-2</v>
      </c>
    </row>
    <row r="5" spans="1:2" ht="15.6">
      <c r="A5" s="4" t="s">
        <v>3</v>
      </c>
      <c r="B5" s="4">
        <f>'[7]New Brunswick'!I13</f>
        <v>0.14703939439580507</v>
      </c>
    </row>
    <row r="6" spans="1:2" ht="15.6">
      <c r="A6" s="4" t="s">
        <v>4</v>
      </c>
      <c r="B6" s="4">
        <f>[7]Quebec!I68</f>
        <v>0.14766837987277359</v>
      </c>
    </row>
    <row r="7" spans="1:2" ht="15.6">
      <c r="A7" s="4" t="s">
        <v>5</v>
      </c>
      <c r="B7" s="4">
        <f>[7]Ontario!I84</f>
        <v>0.12502749496491822</v>
      </c>
    </row>
    <row r="8" spans="1:2" ht="15.6">
      <c r="A8" s="4" t="s">
        <v>7</v>
      </c>
      <c r="B8" s="4">
        <f>[7]Manitoba!I18</f>
        <v>0.14480205637697935</v>
      </c>
    </row>
    <row r="9" spans="1:2" ht="15.6">
      <c r="A9" s="4" t="s">
        <v>11</v>
      </c>
      <c r="B9" s="4">
        <f>[7]Saskatchewan!I19</f>
        <v>7.6101878025798486E-2</v>
      </c>
    </row>
    <row r="10" spans="1:2" ht="15.6">
      <c r="A10" s="4" t="s">
        <v>12</v>
      </c>
      <c r="B10" s="4">
        <f>[7]Alberta!I15</f>
        <v>5.7727193790993732E-2</v>
      </c>
    </row>
    <row r="11" spans="1:2" ht="15.6">
      <c r="A11" s="4" t="s">
        <v>9</v>
      </c>
      <c r="B11" s="4">
        <f>'[7]British Columbia'!I16</f>
        <v>0.13089055003292674</v>
      </c>
    </row>
    <row r="12" spans="1:2" ht="15.6">
      <c r="A12" s="4" t="s">
        <v>6</v>
      </c>
      <c r="B12" s="5">
        <f>AVERAGE(B3:B11)</f>
        <v>0.11280506566588068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2"/>
  <sheetViews>
    <sheetView zoomScaleNormal="100" workbookViewId="0">
      <selection activeCell="B14" sqref="B14"/>
    </sheetView>
  </sheetViews>
  <sheetFormatPr defaultColWidth="8.5546875" defaultRowHeight="14.4"/>
  <cols>
    <col min="1" max="1" width="25.109375" style="1" customWidth="1"/>
    <col min="2" max="2" width="37.77734375" style="1" customWidth="1"/>
  </cols>
  <sheetData>
    <row r="1" spans="1:2" ht="18" customHeight="1">
      <c r="A1" s="9" t="s">
        <v>19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'[8]Prince Edward Island'!I6</f>
        <v>0.10569598826383797</v>
      </c>
    </row>
    <row r="4" spans="1:2" ht="15.6">
      <c r="A4" s="4" t="s">
        <v>2</v>
      </c>
      <c r="B4" s="4">
        <f>'[8]Nova Scotia'!I16</f>
        <v>0.12134227140994513</v>
      </c>
    </row>
    <row r="5" spans="1:2" ht="15.6">
      <c r="A5" s="4" t="s">
        <v>3</v>
      </c>
      <c r="B5" s="4">
        <f>'[8]New Brunswick'!I13</f>
        <v>8.3591616439743166E-2</v>
      </c>
    </row>
    <row r="6" spans="1:2" ht="15.6">
      <c r="A6" s="4" t="s">
        <v>4</v>
      </c>
      <c r="B6" s="4">
        <f>[8]Quebec!I69</f>
        <v>0.15183184770193897</v>
      </c>
    </row>
    <row r="7" spans="1:2" ht="15.6">
      <c r="A7" s="4" t="s">
        <v>5</v>
      </c>
      <c r="B7" s="4">
        <f>[8]Ontario!I85</f>
        <v>0.13874695258300973</v>
      </c>
    </row>
    <row r="8" spans="1:2" ht="15.6">
      <c r="A8" s="4" t="s">
        <v>7</v>
      </c>
      <c r="B8" s="4">
        <f>[8]Manitoba!I20</f>
        <v>9.582283311444284E-2</v>
      </c>
    </row>
    <row r="9" spans="1:2" ht="15.6">
      <c r="A9" s="4" t="s">
        <v>11</v>
      </c>
      <c r="B9" s="4">
        <f>[8]Saskatchewan!I24</f>
        <v>4.3987600980907995E-2</v>
      </c>
    </row>
    <row r="10" spans="1:2" ht="15.6">
      <c r="A10" s="4" t="s">
        <v>12</v>
      </c>
      <c r="B10" s="4">
        <f>[8]Alberta!I19</f>
        <v>2.7167799012327222E-2</v>
      </c>
    </row>
    <row r="11" spans="1:2" ht="15.6">
      <c r="A11" s="4" t="s">
        <v>9</v>
      </c>
      <c r="B11" s="4">
        <f>'[8]British Columbia'!I17</f>
        <v>0.14033268392739365</v>
      </c>
    </row>
    <row r="12" spans="1:2" ht="15.6">
      <c r="A12" s="4" t="s">
        <v>6</v>
      </c>
      <c r="B12" s="4">
        <f>AVERAGE(B3:B11)</f>
        <v>0.1009466214926163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B12"/>
  <sheetViews>
    <sheetView zoomScaleNormal="100" workbookViewId="0">
      <selection activeCell="A13" sqref="A13"/>
    </sheetView>
  </sheetViews>
  <sheetFormatPr defaultColWidth="8.5546875" defaultRowHeight="14.4"/>
  <cols>
    <col min="1" max="1" width="25.109375" style="1" customWidth="1"/>
    <col min="2" max="2" width="40" style="1" customWidth="1"/>
  </cols>
  <sheetData>
    <row r="1" spans="1:2" ht="18" customHeight="1">
      <c r="A1" s="9" t="s">
        <v>20</v>
      </c>
      <c r="B1" s="9"/>
    </row>
    <row r="2" spans="1:2" ht="15.6">
      <c r="A2" s="2" t="s">
        <v>0</v>
      </c>
      <c r="B2" s="3" t="s">
        <v>1</v>
      </c>
    </row>
    <row r="3" spans="1:2" ht="15.6">
      <c r="A3" s="4" t="s">
        <v>8</v>
      </c>
      <c r="B3" s="4">
        <f>'[1]Prince Edward Island'!I6</f>
        <v>0.10780004089143323</v>
      </c>
    </row>
    <row r="4" spans="1:2" ht="15.6">
      <c r="A4" s="4" t="s">
        <v>2</v>
      </c>
      <c r="B4" s="4">
        <f>'[1]Nova Scotia'!I14</f>
        <v>9.1682818363927304E-2</v>
      </c>
    </row>
    <row r="5" spans="1:2" ht="15.6">
      <c r="A5" s="4" t="s">
        <v>3</v>
      </c>
      <c r="B5" s="4">
        <f>'[1]New Brunswick'!I13</f>
        <v>0.14651547331211923</v>
      </c>
    </row>
    <row r="6" spans="1:2" ht="15.6">
      <c r="A6" s="4" t="s">
        <v>4</v>
      </c>
      <c r="B6" s="4">
        <f>[1]Quebec!I68</f>
        <v>0.13558490327933137</v>
      </c>
    </row>
    <row r="7" spans="1:2" ht="15.6">
      <c r="A7" s="4" t="s">
        <v>5</v>
      </c>
      <c r="B7" s="4">
        <f>[1]Ontario!I85</f>
        <v>0.1596750762424336</v>
      </c>
    </row>
    <row r="8" spans="1:2" ht="15.6">
      <c r="A8" s="4" t="s">
        <v>7</v>
      </c>
      <c r="B8" s="4">
        <f>[1]Manitoba!I20</f>
        <v>0.13831270311617955</v>
      </c>
    </row>
    <row r="9" spans="1:2" ht="15.6">
      <c r="A9" s="4" t="s">
        <v>11</v>
      </c>
      <c r="B9" s="4">
        <f>[1]Saskatchewan!I24</f>
        <v>3.448232040474266E-2</v>
      </c>
    </row>
    <row r="10" spans="1:2" ht="15.6">
      <c r="A10" s="4" t="s">
        <v>12</v>
      </c>
      <c r="B10" s="4">
        <f>[1]Alberta!I20</f>
        <v>2.9094852972332948E-2</v>
      </c>
    </row>
    <row r="11" spans="1:2" ht="15.6">
      <c r="A11" s="4" t="s">
        <v>9</v>
      </c>
      <c r="B11" s="4">
        <f>'[1]British Columbia'!I19</f>
        <v>0.14781069997969071</v>
      </c>
    </row>
    <row r="12" spans="1:2" ht="15.6">
      <c r="A12" s="4" t="s">
        <v>6</v>
      </c>
      <c r="B12" s="4">
        <f>AVERAGE(B3:B11)</f>
        <v>0.11010654317357672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3"/>
  <sheetViews>
    <sheetView zoomScaleNormal="100" workbookViewId="0">
      <selection activeCell="B14" sqref="B14"/>
    </sheetView>
  </sheetViews>
  <sheetFormatPr defaultColWidth="8.5546875" defaultRowHeight="14.4"/>
  <cols>
    <col min="1" max="1" width="25.109375" style="1" customWidth="1"/>
    <col min="2" max="2" width="37.5546875" style="1" customWidth="1"/>
  </cols>
  <sheetData>
    <row r="1" spans="1:2" ht="18" customHeight="1">
      <c r="A1" s="9" t="s">
        <v>21</v>
      </c>
      <c r="B1" s="9"/>
    </row>
    <row r="2" spans="1:2" ht="15.6">
      <c r="A2" s="2" t="s">
        <v>0</v>
      </c>
      <c r="B2" s="3" t="s">
        <v>1</v>
      </c>
    </row>
    <row r="3" spans="1:2" ht="15.6">
      <c r="A3" s="11" t="s">
        <v>22</v>
      </c>
      <c r="B3" s="12">
        <f>[9]Newfoundland!I10</f>
        <v>3.9834725198236998E-2</v>
      </c>
    </row>
    <row r="4" spans="1:2" ht="15.6">
      <c r="A4" s="4" t="s">
        <v>8</v>
      </c>
      <c r="B4" s="4">
        <f>'[9]Prince Edward Island'!I6</f>
        <v>0.11287310488495166</v>
      </c>
    </row>
    <row r="5" spans="1:2" ht="15.6">
      <c r="A5" s="4" t="s">
        <v>2</v>
      </c>
      <c r="B5" s="4">
        <f>'[9]Nova Scotia'!I15</f>
        <v>0.20975174572296873</v>
      </c>
    </row>
    <row r="6" spans="1:2" ht="15.6">
      <c r="A6" s="4" t="s">
        <v>3</v>
      </c>
      <c r="B6" s="4">
        <f>'[9]New Brunswick'!I13</f>
        <v>0.15290215806261903</v>
      </c>
    </row>
    <row r="7" spans="1:2" ht="15.6">
      <c r="A7" s="4" t="s">
        <v>4</v>
      </c>
      <c r="B7" s="4">
        <f>[9]Quebec!I76</f>
        <v>0.10120216479241363</v>
      </c>
    </row>
    <row r="8" spans="1:2" ht="15.6">
      <c r="A8" s="4" t="s">
        <v>5</v>
      </c>
      <c r="B8" s="4">
        <f>[9]Ontario!I86</f>
        <v>0.15177596374321503</v>
      </c>
    </row>
    <row r="9" spans="1:2" ht="15.6">
      <c r="A9" s="4" t="s">
        <v>7</v>
      </c>
      <c r="B9" s="4">
        <f>[9]Manitoba!I19</f>
        <v>7.9245598456444993E-2</v>
      </c>
    </row>
    <row r="10" spans="1:2" ht="15.6">
      <c r="A10" s="4" t="s">
        <v>11</v>
      </c>
      <c r="B10" s="4">
        <f>[9]Saskatchewan!I23</f>
        <v>3.2483325743979864E-2</v>
      </c>
    </row>
    <row r="11" spans="1:2" ht="15.6">
      <c r="A11" s="4" t="s">
        <v>12</v>
      </c>
      <c r="B11" s="4">
        <f>[9]Alberta!I20</f>
        <v>5.5418251800367836E-2</v>
      </c>
    </row>
    <row r="12" spans="1:2" ht="15.6">
      <c r="A12" s="4" t="s">
        <v>9</v>
      </c>
      <c r="B12" s="4">
        <f>'[9]British Columbia'!I21</f>
        <v>0.11210312972226061</v>
      </c>
    </row>
    <row r="13" spans="1:2" ht="15.6">
      <c r="A13" s="4" t="s">
        <v>6</v>
      </c>
      <c r="B13" s="4">
        <f>AVERAGE(B3:B12)</f>
        <v>0.10475901681274583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13"/>
  <sheetViews>
    <sheetView tabSelected="1" zoomScaleNormal="100" workbookViewId="0">
      <selection activeCell="B14" sqref="B14"/>
    </sheetView>
  </sheetViews>
  <sheetFormatPr defaultColWidth="9.109375" defaultRowHeight="15.6"/>
  <cols>
    <col min="1" max="1" width="19.88671875" style="6" customWidth="1"/>
    <col min="2" max="2" width="45.5546875" style="6" customWidth="1"/>
    <col min="3" max="16384" width="9.109375" style="6"/>
  </cols>
  <sheetData>
    <row r="1" spans="1:2" ht="17.399999999999999" customHeight="1">
      <c r="A1" s="10" t="s">
        <v>23</v>
      </c>
      <c r="B1" s="10"/>
    </row>
    <row r="2" spans="1:2">
      <c r="A2" s="7" t="s">
        <v>0</v>
      </c>
      <c r="B2" s="8" t="s">
        <v>1</v>
      </c>
    </row>
    <row r="3" spans="1:2">
      <c r="A3" s="6" t="s">
        <v>22</v>
      </c>
      <c r="B3" s="6">
        <f>[10]Newfoundland!I10</f>
        <v>4.4825274555004298E-2</v>
      </c>
    </row>
    <row r="4" spans="1:2">
      <c r="A4" s="6" t="s">
        <v>8</v>
      </c>
      <c r="B4" s="6">
        <f>'[10]Prince Edward Island'!I6</f>
        <v>0.13337278647553058</v>
      </c>
    </row>
    <row r="5" spans="1:2">
      <c r="A5" s="6" t="s">
        <v>2</v>
      </c>
      <c r="B5" s="6">
        <f>'[10]Nova Scotia'!I15</f>
        <v>0.15365410073494931</v>
      </c>
    </row>
    <row r="6" spans="1:2">
      <c r="A6" s="6" t="s">
        <v>3</v>
      </c>
      <c r="B6" s="6">
        <f>'[10]New Brunswick'!I13</f>
        <v>0.16767307159048822</v>
      </c>
    </row>
    <row r="7" spans="1:2">
      <c r="A7" s="6" t="s">
        <v>4</v>
      </c>
      <c r="B7" s="6">
        <f>[10]Quebec!I78</f>
        <v>0.10696147617790125</v>
      </c>
    </row>
    <row r="8" spans="1:2">
      <c r="A8" s="6" t="s">
        <v>5</v>
      </c>
      <c r="B8" s="6">
        <f>[10]Ontario!I88</f>
        <v>0.11353074419023955</v>
      </c>
    </row>
    <row r="9" spans="1:2">
      <c r="A9" s="6" t="s">
        <v>7</v>
      </c>
      <c r="B9" s="6">
        <f>[10]Manitoba!I17</f>
        <v>0.11207512362055393</v>
      </c>
    </row>
    <row r="10" spans="1:2">
      <c r="A10" s="6" t="s">
        <v>11</v>
      </c>
      <c r="B10" s="6">
        <f>[10]Saskatchewan!I20</f>
        <v>5.4988211643851898E-2</v>
      </c>
    </row>
    <row r="11" spans="1:2">
      <c r="A11" s="6" t="s">
        <v>12</v>
      </c>
      <c r="B11" s="6">
        <f>[10]Alberta!I20</f>
        <v>6.2741942421624702E-2</v>
      </c>
    </row>
    <row r="12" spans="1:2">
      <c r="A12" s="6" t="s">
        <v>9</v>
      </c>
      <c r="B12" s="6">
        <f>'[10]British Columbia'!I25</f>
        <v>9.4326422626900636E-2</v>
      </c>
    </row>
    <row r="13" spans="1:2">
      <c r="A13" s="6" t="s">
        <v>6</v>
      </c>
      <c r="B13" s="6">
        <f>AVERAGE(B3:B12)</f>
        <v>0.10441491540370444</v>
      </c>
    </row>
  </sheetData>
  <mergeCells count="1">
    <mergeCell ref="A1:B1"/>
  </mergeCells>
  <pageMargins left="0.7" right="0.7" top="0.75" bottom="0.75" header="0.511811023622047" footer="0.511811023622047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BNA Act, 1867</vt:lpstr>
      <vt:lpstr>RA, 1872</vt:lpstr>
      <vt:lpstr>RA, 1882</vt:lpstr>
      <vt:lpstr>RA, 1892</vt:lpstr>
      <vt:lpstr>RA, 1903</vt:lpstr>
      <vt:lpstr>RA, 1914</vt:lpstr>
      <vt:lpstr>RA, 1924</vt:lpstr>
      <vt:lpstr>RA, 1933</vt:lpstr>
      <vt:lpstr>RA, 1946</vt:lpstr>
      <vt:lpstr>RA, 1952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4</cp:revision>
  <dcterms:created xsi:type="dcterms:W3CDTF">2024-02-05T17:02:29Z</dcterms:created>
  <dcterms:modified xsi:type="dcterms:W3CDTF">2025-04-03T23:19:55Z</dcterms:modified>
  <dc:language>en-CA</dc:language>
</cp:coreProperties>
</file>