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ork\Electoral Boundaries Readjustment\All, 1860s-2020s\"/>
    </mc:Choice>
  </mc:AlternateContent>
  <xr:revisionPtr revIDLastSave="0" documentId="13_ncr:1_{EA19E119-D71A-4E79-98F4-12BA221C754F}" xr6:coauthVersionLast="36" xr6:coauthVersionMax="36" xr10:uidLastSave="{00000000-0000-0000-0000-000000000000}"/>
  <bookViews>
    <workbookView xWindow="-120" yWindow="-120" windowWidth="29040" windowHeight="13170" tabRatio="872" activeTab="8" xr2:uid="{00000000-000D-0000-FFFF-FFFF00000000}"/>
  </bookViews>
  <sheets>
    <sheet name="1960s" sheetId="10" r:id="rId1"/>
    <sheet name="1973 (abandoned)" sheetId="9" r:id="rId2"/>
    <sheet name="1970s" sheetId="11" r:id="rId3"/>
    <sheet name="1983 (abandoned)" sheetId="8" r:id="rId4"/>
    <sheet name="1980s" sheetId="12" r:id="rId5"/>
    <sheet name="1990s" sheetId="13" r:id="rId6"/>
    <sheet name="2000s" sheetId="14" r:id="rId7"/>
    <sheet name="2010s" sheetId="15" r:id="rId8"/>
    <sheet name="2020s" sheetId="16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1" i="16" l="1"/>
  <c r="L31" i="16"/>
  <c r="K31" i="16"/>
  <c r="J31" i="16"/>
  <c r="I31" i="16"/>
  <c r="H31" i="16"/>
  <c r="G31" i="16"/>
  <c r="F31" i="16"/>
  <c r="E31" i="16"/>
  <c r="D31" i="16"/>
  <c r="C31" i="16"/>
  <c r="B31" i="16"/>
  <c r="M28" i="16"/>
  <c r="L28" i="16"/>
  <c r="K28" i="16"/>
  <c r="J28" i="16"/>
  <c r="I28" i="16"/>
  <c r="H28" i="16"/>
  <c r="G28" i="16"/>
  <c r="F28" i="16"/>
  <c r="E28" i="16"/>
  <c r="D28" i="16"/>
  <c r="C28" i="16"/>
  <c r="B28" i="16"/>
  <c r="M25" i="16"/>
  <c r="L25" i="16"/>
  <c r="K25" i="16"/>
  <c r="J25" i="16"/>
  <c r="I25" i="16"/>
  <c r="H25" i="16"/>
  <c r="G25" i="16"/>
  <c r="F25" i="16"/>
  <c r="E25" i="16"/>
  <c r="D25" i="16"/>
  <c r="C25" i="16"/>
  <c r="B25" i="16"/>
  <c r="M22" i="16"/>
  <c r="L22" i="16"/>
  <c r="K22" i="16"/>
  <c r="J22" i="16"/>
  <c r="I22" i="16"/>
  <c r="H22" i="16"/>
  <c r="G22" i="16"/>
  <c r="F22" i="16"/>
  <c r="E22" i="16"/>
  <c r="D22" i="16"/>
  <c r="C22" i="16"/>
  <c r="B22" i="16"/>
  <c r="M19" i="16"/>
  <c r="L19" i="16"/>
  <c r="K19" i="16"/>
  <c r="J19" i="16"/>
  <c r="I19" i="16"/>
  <c r="H19" i="16"/>
  <c r="G19" i="16"/>
  <c r="F19" i="16"/>
  <c r="E19" i="16"/>
  <c r="D19" i="16"/>
  <c r="C19" i="16"/>
  <c r="B19" i="16"/>
  <c r="M16" i="16"/>
  <c r="L16" i="16"/>
  <c r="K16" i="16"/>
  <c r="J16" i="16"/>
  <c r="I16" i="16"/>
  <c r="H16" i="16"/>
  <c r="G16" i="16"/>
  <c r="F16" i="16"/>
  <c r="E16" i="16"/>
  <c r="D16" i="16"/>
  <c r="C16" i="16"/>
  <c r="B16" i="16"/>
  <c r="M13" i="16"/>
  <c r="L13" i="16"/>
  <c r="K13" i="16"/>
  <c r="J13" i="16"/>
  <c r="I13" i="16"/>
  <c r="H13" i="16"/>
  <c r="G13" i="16"/>
  <c r="F13" i="16"/>
  <c r="E13" i="16"/>
  <c r="D13" i="16"/>
  <c r="C13" i="16"/>
  <c r="B13" i="16"/>
  <c r="M10" i="16"/>
  <c r="L10" i="16"/>
  <c r="K10" i="16"/>
  <c r="J10" i="16"/>
  <c r="I10" i="16"/>
  <c r="H10" i="16"/>
  <c r="G10" i="16"/>
  <c r="F10" i="16"/>
  <c r="E10" i="16"/>
  <c r="D10" i="16"/>
  <c r="C10" i="16"/>
  <c r="B10" i="16"/>
  <c r="M7" i="16"/>
  <c r="L7" i="16"/>
  <c r="K7" i="16"/>
  <c r="J7" i="16"/>
  <c r="I7" i="16"/>
  <c r="H7" i="16"/>
  <c r="G7" i="16"/>
  <c r="F7" i="16"/>
  <c r="E7" i="16"/>
  <c r="D7" i="16"/>
  <c r="C7" i="16"/>
  <c r="B7" i="16"/>
  <c r="M4" i="16"/>
  <c r="L4" i="16"/>
  <c r="K4" i="16"/>
  <c r="J4" i="16"/>
  <c r="I4" i="16"/>
  <c r="H4" i="16"/>
  <c r="G4" i="16"/>
  <c r="F4" i="16"/>
  <c r="E4" i="16"/>
  <c r="E33" i="16" s="1"/>
  <c r="D4" i="16"/>
  <c r="C4" i="16"/>
  <c r="B4" i="16"/>
  <c r="F33" i="16" l="1"/>
  <c r="G33" i="16"/>
  <c r="N31" i="16"/>
  <c r="L32" i="16" s="1"/>
  <c r="D5" i="16"/>
  <c r="B17" i="16"/>
  <c r="C17" i="16"/>
  <c r="D17" i="16"/>
  <c r="I26" i="16"/>
  <c r="D26" i="16"/>
  <c r="F26" i="16"/>
  <c r="D29" i="16"/>
  <c r="B5" i="16"/>
  <c r="C26" i="16"/>
  <c r="H26" i="16"/>
  <c r="B29" i="16"/>
  <c r="C14" i="16"/>
  <c r="C29" i="16"/>
  <c r="D14" i="16"/>
  <c r="D32" i="16"/>
  <c r="K32" i="16"/>
  <c r="H32" i="16"/>
  <c r="C32" i="16"/>
  <c r="F32" i="16"/>
  <c r="B32" i="16"/>
  <c r="J32" i="16"/>
  <c r="G32" i="16"/>
  <c r="E32" i="16"/>
  <c r="I32" i="16"/>
  <c r="N19" i="16"/>
  <c r="J33" i="16"/>
  <c r="H33" i="16"/>
  <c r="B33" i="16"/>
  <c r="L33" i="16"/>
  <c r="N22" i="16"/>
  <c r="I23" i="16" s="1"/>
  <c r="I33" i="16"/>
  <c r="K33" i="16"/>
  <c r="N10" i="16"/>
  <c r="J11" i="16" s="1"/>
  <c r="N4" i="16"/>
  <c r="N16" i="16"/>
  <c r="N28" i="16"/>
  <c r="D33" i="16"/>
  <c r="N7" i="16"/>
  <c r="M8" i="16" s="1"/>
  <c r="M33" i="16"/>
  <c r="N25" i="16"/>
  <c r="E26" i="16" s="1"/>
  <c r="M32" i="16"/>
  <c r="C33" i="16"/>
  <c r="N13" i="16"/>
  <c r="H14" i="16" s="1"/>
  <c r="M23" i="16" l="1"/>
  <c r="E14" i="16"/>
  <c r="G23" i="16"/>
  <c r="F23" i="16"/>
  <c r="D23" i="16"/>
  <c r="B23" i="16"/>
  <c r="E23" i="16"/>
  <c r="C23" i="16"/>
  <c r="F14" i="16"/>
  <c r="H34" i="16"/>
  <c r="M11" i="16"/>
  <c r="J34" i="16"/>
  <c r="L11" i="16"/>
  <c r="L20" i="16"/>
  <c r="K20" i="16"/>
  <c r="J20" i="16"/>
  <c r="G20" i="16"/>
  <c r="D20" i="16"/>
  <c r="C20" i="16"/>
  <c r="I20" i="16"/>
  <c r="F20" i="16"/>
  <c r="H20" i="16"/>
  <c r="B20" i="16"/>
  <c r="E20" i="16"/>
  <c r="M20" i="16"/>
  <c r="I14" i="16"/>
  <c r="C34" i="16"/>
  <c r="G14" i="16"/>
  <c r="I11" i="16"/>
  <c r="L26" i="16"/>
  <c r="J26" i="16"/>
  <c r="B26" i="16"/>
  <c r="M26" i="16"/>
  <c r="K26" i="16"/>
  <c r="J23" i="16"/>
  <c r="M34" i="16"/>
  <c r="K8" i="16"/>
  <c r="G8" i="16"/>
  <c r="E8" i="16"/>
  <c r="J8" i="16"/>
  <c r="H8" i="16"/>
  <c r="L8" i="16"/>
  <c r="F8" i="16"/>
  <c r="C8" i="16"/>
  <c r="D8" i="16"/>
  <c r="I8" i="16"/>
  <c r="B8" i="16"/>
  <c r="L23" i="16"/>
  <c r="D34" i="16"/>
  <c r="H23" i="16"/>
  <c r="H29" i="16"/>
  <c r="F29" i="16"/>
  <c r="E29" i="16"/>
  <c r="I29" i="16"/>
  <c r="M29" i="16"/>
  <c r="K29" i="16"/>
  <c r="G29" i="16"/>
  <c r="L29" i="16"/>
  <c r="J29" i="16"/>
  <c r="E11" i="16"/>
  <c r="G11" i="16"/>
  <c r="D11" i="16"/>
  <c r="F11" i="16"/>
  <c r="C11" i="16"/>
  <c r="B11" i="16"/>
  <c r="B34" i="16"/>
  <c r="G17" i="16"/>
  <c r="M17" i="16"/>
  <c r="K17" i="16"/>
  <c r="I17" i="16"/>
  <c r="E17" i="16"/>
  <c r="J17" i="16"/>
  <c r="H17" i="16"/>
  <c r="F17" i="16"/>
  <c r="L17" i="16"/>
  <c r="H11" i="16"/>
  <c r="K23" i="16"/>
  <c r="K11" i="16"/>
  <c r="B14" i="16"/>
  <c r="K14" i="16"/>
  <c r="M14" i="16"/>
  <c r="L14" i="16"/>
  <c r="J14" i="16"/>
  <c r="N33" i="16"/>
  <c r="L34" i="16" s="1"/>
  <c r="K5" i="16"/>
  <c r="J5" i="16"/>
  <c r="I5" i="16"/>
  <c r="H5" i="16"/>
  <c r="E5" i="16"/>
  <c r="G5" i="16"/>
  <c r="L5" i="16"/>
  <c r="F5" i="16"/>
  <c r="M5" i="16"/>
  <c r="G26" i="16"/>
  <c r="C5" i="16"/>
  <c r="N34" i="16" l="1"/>
  <c r="E34" i="16"/>
  <c r="F34" i="16"/>
  <c r="G34" i="16"/>
  <c r="I34" i="16"/>
  <c r="K34" i="16"/>
  <c r="M31" i="15" l="1"/>
  <c r="L31" i="15"/>
  <c r="K31" i="15"/>
  <c r="J31" i="15"/>
  <c r="I31" i="15"/>
  <c r="H31" i="15"/>
  <c r="G31" i="15"/>
  <c r="F31" i="15"/>
  <c r="E31" i="15"/>
  <c r="D31" i="15"/>
  <c r="C31" i="15"/>
  <c r="B31" i="15"/>
  <c r="M28" i="15"/>
  <c r="L28" i="15"/>
  <c r="K28" i="15"/>
  <c r="J28" i="15"/>
  <c r="I28" i="15"/>
  <c r="H28" i="15"/>
  <c r="G28" i="15"/>
  <c r="F28" i="15"/>
  <c r="E28" i="15"/>
  <c r="D28" i="15"/>
  <c r="C28" i="15"/>
  <c r="B28" i="15"/>
  <c r="M25" i="15"/>
  <c r="L25" i="15"/>
  <c r="K25" i="15"/>
  <c r="J25" i="15"/>
  <c r="I25" i="15"/>
  <c r="H25" i="15"/>
  <c r="G25" i="15"/>
  <c r="F25" i="15"/>
  <c r="E25" i="15"/>
  <c r="D25" i="15"/>
  <c r="C25" i="15"/>
  <c r="B25" i="15"/>
  <c r="M22" i="15"/>
  <c r="L22" i="15"/>
  <c r="K22" i="15"/>
  <c r="J22" i="15"/>
  <c r="I22" i="15"/>
  <c r="H22" i="15"/>
  <c r="G22" i="15"/>
  <c r="F22" i="15"/>
  <c r="E22" i="15"/>
  <c r="D22" i="15"/>
  <c r="C22" i="15"/>
  <c r="B22" i="15"/>
  <c r="M19" i="15"/>
  <c r="L19" i="15"/>
  <c r="K19" i="15"/>
  <c r="J19" i="15"/>
  <c r="I19" i="15"/>
  <c r="H19" i="15"/>
  <c r="G19" i="15"/>
  <c r="F19" i="15"/>
  <c r="E19" i="15"/>
  <c r="D19" i="15"/>
  <c r="C19" i="15"/>
  <c r="B19" i="15"/>
  <c r="M16" i="15"/>
  <c r="L16" i="15"/>
  <c r="K16" i="15"/>
  <c r="J16" i="15"/>
  <c r="I16" i="15"/>
  <c r="H16" i="15"/>
  <c r="G16" i="15"/>
  <c r="F16" i="15"/>
  <c r="E16" i="15"/>
  <c r="D16" i="15"/>
  <c r="C16" i="15"/>
  <c r="B16" i="15"/>
  <c r="M13" i="15"/>
  <c r="L13" i="15"/>
  <c r="K13" i="15"/>
  <c r="J13" i="15"/>
  <c r="I13" i="15"/>
  <c r="H13" i="15"/>
  <c r="G13" i="15"/>
  <c r="F13" i="15"/>
  <c r="E13" i="15"/>
  <c r="D13" i="15"/>
  <c r="C13" i="15"/>
  <c r="B13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M7" i="15"/>
  <c r="L7" i="15"/>
  <c r="K7" i="15"/>
  <c r="J7" i="15"/>
  <c r="I7" i="15"/>
  <c r="H7" i="15"/>
  <c r="G7" i="15"/>
  <c r="F7" i="15"/>
  <c r="E7" i="15"/>
  <c r="D7" i="15"/>
  <c r="C7" i="15"/>
  <c r="B7" i="15"/>
  <c r="M4" i="15"/>
  <c r="L4" i="15"/>
  <c r="K4" i="15"/>
  <c r="J4" i="15"/>
  <c r="I4" i="15"/>
  <c r="H4" i="15"/>
  <c r="G4" i="15"/>
  <c r="F4" i="15"/>
  <c r="E4" i="15"/>
  <c r="D4" i="15"/>
  <c r="C4" i="15"/>
  <c r="B4" i="15"/>
  <c r="N4" i="15" s="1"/>
  <c r="N13" i="15" l="1"/>
  <c r="E33" i="15"/>
  <c r="N31" i="15"/>
  <c r="D32" i="15" s="1"/>
  <c r="I14" i="15"/>
  <c r="G14" i="15"/>
  <c r="H14" i="15"/>
  <c r="N16" i="15"/>
  <c r="C17" i="15" s="1"/>
  <c r="F14" i="15"/>
  <c r="F33" i="15"/>
  <c r="N10" i="15"/>
  <c r="E11" i="15" s="1"/>
  <c r="G33" i="15"/>
  <c r="C33" i="15"/>
  <c r="N25" i="15"/>
  <c r="I26" i="15" s="1"/>
  <c r="B26" i="15"/>
  <c r="J26" i="15"/>
  <c r="L26" i="15"/>
  <c r="M26" i="15"/>
  <c r="K26" i="15"/>
  <c r="D26" i="15"/>
  <c r="E26" i="15"/>
  <c r="M5" i="15"/>
  <c r="K5" i="15"/>
  <c r="H5" i="15"/>
  <c r="I5" i="15"/>
  <c r="G5" i="15"/>
  <c r="F5" i="15"/>
  <c r="L5" i="15"/>
  <c r="J5" i="15"/>
  <c r="E5" i="15"/>
  <c r="D5" i="15"/>
  <c r="K17" i="15"/>
  <c r="G17" i="15"/>
  <c r="J17" i="15"/>
  <c r="I17" i="15"/>
  <c r="H17" i="15"/>
  <c r="F17" i="15"/>
  <c r="E17" i="15"/>
  <c r="L14" i="15"/>
  <c r="B14" i="15"/>
  <c r="J14" i="15"/>
  <c r="M14" i="15"/>
  <c r="K14" i="15"/>
  <c r="D14" i="15"/>
  <c r="H23" i="15"/>
  <c r="E14" i="15"/>
  <c r="I23" i="15"/>
  <c r="K32" i="15"/>
  <c r="H32" i="15"/>
  <c r="G32" i="15"/>
  <c r="F32" i="15"/>
  <c r="E32" i="15"/>
  <c r="L32" i="15"/>
  <c r="J32" i="15"/>
  <c r="I32" i="15"/>
  <c r="B32" i="15"/>
  <c r="N7" i="15"/>
  <c r="M8" i="15" s="1"/>
  <c r="L33" i="15"/>
  <c r="N19" i="15"/>
  <c r="M20" i="15" s="1"/>
  <c r="K33" i="15"/>
  <c r="N22" i="15"/>
  <c r="M23" i="15" s="1"/>
  <c r="M32" i="15"/>
  <c r="B33" i="15"/>
  <c r="N28" i="15"/>
  <c r="C29" i="15" s="1"/>
  <c r="B5" i="15"/>
  <c r="B17" i="15"/>
  <c r="H33" i="15"/>
  <c r="I33" i="15"/>
  <c r="M33" i="15"/>
  <c r="C14" i="15"/>
  <c r="C26" i="15"/>
  <c r="D33" i="15"/>
  <c r="C5" i="15"/>
  <c r="J33" i="15"/>
  <c r="L11" i="15" l="1"/>
  <c r="K11" i="15"/>
  <c r="D17" i="15"/>
  <c r="B29" i="15"/>
  <c r="M11" i="15"/>
  <c r="C32" i="15"/>
  <c r="J11" i="15"/>
  <c r="G26" i="15"/>
  <c r="F26" i="15"/>
  <c r="I11" i="15"/>
  <c r="H26" i="15"/>
  <c r="F11" i="15"/>
  <c r="L17" i="15"/>
  <c r="G11" i="15"/>
  <c r="C11" i="15"/>
  <c r="B11" i="15"/>
  <c r="M17" i="15"/>
  <c r="K23" i="15"/>
  <c r="D11" i="15"/>
  <c r="H11" i="15"/>
  <c r="D29" i="15"/>
  <c r="D20" i="15"/>
  <c r="C20" i="15"/>
  <c r="K20" i="15"/>
  <c r="F20" i="15"/>
  <c r="L20" i="15"/>
  <c r="J20" i="15"/>
  <c r="I20" i="15"/>
  <c r="G20" i="15"/>
  <c r="B20" i="15"/>
  <c r="H20" i="15"/>
  <c r="E20" i="15"/>
  <c r="J8" i="15"/>
  <c r="D8" i="15"/>
  <c r="B8" i="15"/>
  <c r="I8" i="15"/>
  <c r="H8" i="15"/>
  <c r="G8" i="15"/>
  <c r="E8" i="15"/>
  <c r="L8" i="15"/>
  <c r="K8" i="15"/>
  <c r="F8" i="15"/>
  <c r="C8" i="15"/>
  <c r="N33" i="15"/>
  <c r="M34" i="15" s="1"/>
  <c r="G23" i="15"/>
  <c r="E23" i="15"/>
  <c r="D23" i="15"/>
  <c r="B23" i="15"/>
  <c r="F23" i="15"/>
  <c r="C23" i="15"/>
  <c r="J23" i="15"/>
  <c r="I29" i="15"/>
  <c r="H29" i="15"/>
  <c r="E29" i="15"/>
  <c r="L29" i="15"/>
  <c r="M29" i="15"/>
  <c r="J29" i="15"/>
  <c r="G29" i="15"/>
  <c r="F29" i="15"/>
  <c r="K29" i="15"/>
  <c r="L23" i="15"/>
  <c r="J34" i="15" l="1"/>
  <c r="I34" i="15"/>
  <c r="H34" i="15"/>
  <c r="L34" i="15"/>
  <c r="B34" i="15"/>
  <c r="K34" i="15"/>
  <c r="N34" i="15"/>
  <c r="G34" i="15"/>
  <c r="E34" i="15"/>
  <c r="C34" i="15"/>
  <c r="F34" i="15"/>
  <c r="D34" i="15"/>
  <c r="M31" i="14" l="1"/>
  <c r="L31" i="14"/>
  <c r="K31" i="14"/>
  <c r="J31" i="14"/>
  <c r="I31" i="14"/>
  <c r="H31" i="14"/>
  <c r="G31" i="14"/>
  <c r="F31" i="14"/>
  <c r="E31" i="14"/>
  <c r="D31" i="14"/>
  <c r="C31" i="14"/>
  <c r="B31" i="14"/>
  <c r="M28" i="14"/>
  <c r="L28" i="14"/>
  <c r="K28" i="14"/>
  <c r="J28" i="14"/>
  <c r="I28" i="14"/>
  <c r="H28" i="14"/>
  <c r="G28" i="14"/>
  <c r="F28" i="14"/>
  <c r="E28" i="14"/>
  <c r="D28" i="14"/>
  <c r="C28" i="14"/>
  <c r="B28" i="14"/>
  <c r="M25" i="14"/>
  <c r="L25" i="14"/>
  <c r="K25" i="14"/>
  <c r="J25" i="14"/>
  <c r="I25" i="14"/>
  <c r="H25" i="14"/>
  <c r="G25" i="14"/>
  <c r="F25" i="14"/>
  <c r="E25" i="14"/>
  <c r="D25" i="14"/>
  <c r="C25" i="14"/>
  <c r="B25" i="14"/>
  <c r="M22" i="14"/>
  <c r="L22" i="14"/>
  <c r="K22" i="14"/>
  <c r="J22" i="14"/>
  <c r="I22" i="14"/>
  <c r="H22" i="14"/>
  <c r="G22" i="14"/>
  <c r="F22" i="14"/>
  <c r="E22" i="14"/>
  <c r="D22" i="14"/>
  <c r="C22" i="14"/>
  <c r="B22" i="14"/>
  <c r="M19" i="14"/>
  <c r="L19" i="14"/>
  <c r="K19" i="14"/>
  <c r="J19" i="14"/>
  <c r="I19" i="14"/>
  <c r="H19" i="14"/>
  <c r="G19" i="14"/>
  <c r="F19" i="14"/>
  <c r="E19" i="14"/>
  <c r="D19" i="14"/>
  <c r="C19" i="14"/>
  <c r="B19" i="14"/>
  <c r="M16" i="14"/>
  <c r="L16" i="14"/>
  <c r="K16" i="14"/>
  <c r="J16" i="14"/>
  <c r="I16" i="14"/>
  <c r="H16" i="14"/>
  <c r="G16" i="14"/>
  <c r="F16" i="14"/>
  <c r="E16" i="14"/>
  <c r="D16" i="14"/>
  <c r="C16" i="14"/>
  <c r="B16" i="14"/>
  <c r="M13" i="14"/>
  <c r="L13" i="14"/>
  <c r="K13" i="14"/>
  <c r="J13" i="14"/>
  <c r="I13" i="14"/>
  <c r="H13" i="14"/>
  <c r="G13" i="14"/>
  <c r="F13" i="14"/>
  <c r="E13" i="14"/>
  <c r="D13" i="14"/>
  <c r="C13" i="14"/>
  <c r="B13" i="14"/>
  <c r="M10" i="14"/>
  <c r="L10" i="14"/>
  <c r="K10" i="14"/>
  <c r="J10" i="14"/>
  <c r="I10" i="14"/>
  <c r="H10" i="14"/>
  <c r="G10" i="14"/>
  <c r="F10" i="14"/>
  <c r="E10" i="14"/>
  <c r="D10" i="14"/>
  <c r="C10" i="14"/>
  <c r="B10" i="14"/>
  <c r="M7" i="14"/>
  <c r="L7" i="14"/>
  <c r="K7" i="14"/>
  <c r="J7" i="14"/>
  <c r="I7" i="14"/>
  <c r="H7" i="14"/>
  <c r="G7" i="14"/>
  <c r="F7" i="14"/>
  <c r="E7" i="14"/>
  <c r="D7" i="14"/>
  <c r="C7" i="14"/>
  <c r="B7" i="14"/>
  <c r="M4" i="14"/>
  <c r="L4" i="14"/>
  <c r="K4" i="14"/>
  <c r="J4" i="14"/>
  <c r="I4" i="14"/>
  <c r="H4" i="14"/>
  <c r="G4" i="14"/>
  <c r="F4" i="14"/>
  <c r="E4" i="14"/>
  <c r="E33" i="14" s="1"/>
  <c r="D4" i="14"/>
  <c r="C4" i="14"/>
  <c r="B4" i="14"/>
  <c r="F33" i="14" l="1"/>
  <c r="G33" i="14"/>
  <c r="N13" i="14"/>
  <c r="H14" i="14" s="1"/>
  <c r="G14" i="14"/>
  <c r="I14" i="14"/>
  <c r="F14" i="14"/>
  <c r="D14" i="14"/>
  <c r="H23" i="14"/>
  <c r="J23" i="14"/>
  <c r="K23" i="14"/>
  <c r="J11" i="14"/>
  <c r="M11" i="14"/>
  <c r="B14" i="14"/>
  <c r="K14" i="14"/>
  <c r="J14" i="14"/>
  <c r="H33" i="14"/>
  <c r="N7" i="14"/>
  <c r="M8" i="14" s="1"/>
  <c r="N19" i="14"/>
  <c r="M20" i="14" s="1"/>
  <c r="I33" i="14"/>
  <c r="K33" i="14"/>
  <c r="L33" i="14"/>
  <c r="N22" i="14"/>
  <c r="M23" i="14" s="1"/>
  <c r="M33" i="14"/>
  <c r="N10" i="14"/>
  <c r="I11" i="14" s="1"/>
  <c r="N25" i="14"/>
  <c r="C14" i="14"/>
  <c r="C33" i="14"/>
  <c r="N16" i="14"/>
  <c r="D33" i="14"/>
  <c r="N31" i="14"/>
  <c r="J33" i="14"/>
  <c r="B33" i="14"/>
  <c r="N4" i="14"/>
  <c r="C5" i="14" s="1"/>
  <c r="N28" i="14"/>
  <c r="C29" i="14" s="1"/>
  <c r="D5" i="14" l="1"/>
  <c r="L11" i="14"/>
  <c r="E14" i="14"/>
  <c r="L14" i="14"/>
  <c r="I23" i="14"/>
  <c r="M14" i="14"/>
  <c r="B29" i="14"/>
  <c r="B26" i="14"/>
  <c r="J26" i="14"/>
  <c r="L26" i="14"/>
  <c r="M26" i="14"/>
  <c r="K26" i="14"/>
  <c r="H26" i="14"/>
  <c r="E11" i="14"/>
  <c r="B11" i="14"/>
  <c r="G11" i="14"/>
  <c r="F11" i="14"/>
  <c r="D11" i="14"/>
  <c r="C11" i="14"/>
  <c r="K11" i="14"/>
  <c r="H11" i="14"/>
  <c r="M17" i="14"/>
  <c r="J17" i="14"/>
  <c r="I17" i="14"/>
  <c r="H17" i="14"/>
  <c r="L17" i="14"/>
  <c r="K17" i="14"/>
  <c r="G17" i="14"/>
  <c r="F17" i="14"/>
  <c r="E17" i="14"/>
  <c r="E26" i="14"/>
  <c r="D17" i="14"/>
  <c r="C26" i="14"/>
  <c r="C17" i="14"/>
  <c r="D29" i="14"/>
  <c r="I26" i="14"/>
  <c r="K20" i="14"/>
  <c r="J20" i="14"/>
  <c r="I20" i="14"/>
  <c r="H20" i="14"/>
  <c r="G20" i="14"/>
  <c r="F20" i="14"/>
  <c r="E20" i="14"/>
  <c r="D20" i="14"/>
  <c r="L20" i="14"/>
  <c r="C20" i="14"/>
  <c r="B20" i="14"/>
  <c r="F26" i="14"/>
  <c r="B17" i="14"/>
  <c r="G26" i="14"/>
  <c r="L8" i="14"/>
  <c r="K8" i="14"/>
  <c r="J8" i="14"/>
  <c r="I8" i="14"/>
  <c r="H8" i="14"/>
  <c r="G8" i="14"/>
  <c r="F8" i="14"/>
  <c r="C8" i="14"/>
  <c r="B8" i="14"/>
  <c r="E8" i="14"/>
  <c r="D8" i="14"/>
  <c r="L23" i="14"/>
  <c r="M29" i="14"/>
  <c r="I29" i="14"/>
  <c r="H29" i="14"/>
  <c r="E29" i="14"/>
  <c r="L29" i="14"/>
  <c r="K29" i="14"/>
  <c r="F29" i="14"/>
  <c r="J29" i="14"/>
  <c r="G29" i="14"/>
  <c r="M5" i="14"/>
  <c r="N33" i="14"/>
  <c r="J34" i="14" s="1"/>
  <c r="F5" i="14"/>
  <c r="E5" i="14"/>
  <c r="L5" i="14"/>
  <c r="K5" i="14"/>
  <c r="J5" i="14"/>
  <c r="I5" i="14"/>
  <c r="H5" i="14"/>
  <c r="G5" i="14"/>
  <c r="E32" i="14"/>
  <c r="L32" i="14"/>
  <c r="K32" i="14"/>
  <c r="J32" i="14"/>
  <c r="I32" i="14"/>
  <c r="D32" i="14"/>
  <c r="C32" i="14"/>
  <c r="B32" i="14"/>
  <c r="H32" i="14"/>
  <c r="G32" i="14"/>
  <c r="F32" i="14"/>
  <c r="G23" i="14"/>
  <c r="F23" i="14"/>
  <c r="E23" i="14"/>
  <c r="D23" i="14"/>
  <c r="C23" i="14"/>
  <c r="B23" i="14"/>
  <c r="D26" i="14"/>
  <c r="M32" i="14"/>
  <c r="B5" i="14"/>
  <c r="C34" i="14" l="1"/>
  <c r="B34" i="14"/>
  <c r="K34" i="14"/>
  <c r="L34" i="14"/>
  <c r="H34" i="14"/>
  <c r="N34" i="14"/>
  <c r="E34" i="14"/>
  <c r="G34" i="14"/>
  <c r="F34" i="14"/>
  <c r="I34" i="14"/>
  <c r="M34" i="14"/>
  <c r="D34" i="14"/>
  <c r="M31" i="13" l="1"/>
  <c r="L31" i="13"/>
  <c r="K31" i="13"/>
  <c r="J31" i="13"/>
  <c r="I31" i="13"/>
  <c r="H31" i="13"/>
  <c r="G31" i="13"/>
  <c r="F31" i="13"/>
  <c r="E31" i="13"/>
  <c r="D31" i="13"/>
  <c r="C31" i="13"/>
  <c r="B31" i="13"/>
  <c r="M28" i="13"/>
  <c r="L28" i="13"/>
  <c r="K28" i="13"/>
  <c r="J28" i="13"/>
  <c r="I28" i="13"/>
  <c r="H28" i="13"/>
  <c r="G28" i="13"/>
  <c r="F28" i="13"/>
  <c r="E28" i="13"/>
  <c r="D28" i="13"/>
  <c r="C28" i="13"/>
  <c r="B28" i="13"/>
  <c r="M25" i="13"/>
  <c r="L25" i="13"/>
  <c r="K25" i="13"/>
  <c r="J25" i="13"/>
  <c r="I25" i="13"/>
  <c r="H25" i="13"/>
  <c r="G25" i="13"/>
  <c r="F25" i="13"/>
  <c r="E25" i="13"/>
  <c r="D25" i="13"/>
  <c r="C25" i="13"/>
  <c r="B25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19" i="13"/>
  <c r="L19" i="13"/>
  <c r="K19" i="13"/>
  <c r="J19" i="13"/>
  <c r="I19" i="13"/>
  <c r="H19" i="13"/>
  <c r="G19" i="13"/>
  <c r="F19" i="13"/>
  <c r="E19" i="13"/>
  <c r="D19" i="13"/>
  <c r="C19" i="13"/>
  <c r="B19" i="13"/>
  <c r="M16" i="13"/>
  <c r="L16" i="13"/>
  <c r="K16" i="13"/>
  <c r="J16" i="13"/>
  <c r="I16" i="13"/>
  <c r="H16" i="13"/>
  <c r="G16" i="13"/>
  <c r="F16" i="13"/>
  <c r="E16" i="13"/>
  <c r="D16" i="13"/>
  <c r="C16" i="13"/>
  <c r="B16" i="13"/>
  <c r="M13" i="13"/>
  <c r="L13" i="13"/>
  <c r="K13" i="13"/>
  <c r="J13" i="13"/>
  <c r="I13" i="13"/>
  <c r="H13" i="13"/>
  <c r="G13" i="13"/>
  <c r="F13" i="13"/>
  <c r="E13" i="13"/>
  <c r="D13" i="13"/>
  <c r="C13" i="13"/>
  <c r="B13" i="13"/>
  <c r="M10" i="13"/>
  <c r="L10" i="13"/>
  <c r="K10" i="13"/>
  <c r="J10" i="13"/>
  <c r="I10" i="13"/>
  <c r="H10" i="13"/>
  <c r="G10" i="13"/>
  <c r="F10" i="13"/>
  <c r="E10" i="13"/>
  <c r="D10" i="13"/>
  <c r="C10" i="13"/>
  <c r="B10" i="13"/>
  <c r="M7" i="13"/>
  <c r="L7" i="13"/>
  <c r="K7" i="13"/>
  <c r="J7" i="13"/>
  <c r="I7" i="13"/>
  <c r="H7" i="13"/>
  <c r="G7" i="13"/>
  <c r="F7" i="13"/>
  <c r="E7" i="13"/>
  <c r="D7" i="13"/>
  <c r="C7" i="13"/>
  <c r="B7" i="13"/>
  <c r="M4" i="13"/>
  <c r="L4" i="13"/>
  <c r="K4" i="13"/>
  <c r="J4" i="13"/>
  <c r="I4" i="13"/>
  <c r="H4" i="13"/>
  <c r="G4" i="13"/>
  <c r="F4" i="13"/>
  <c r="E4" i="13"/>
  <c r="E33" i="13" s="1"/>
  <c r="D4" i="13"/>
  <c r="C4" i="13"/>
  <c r="B4" i="13"/>
  <c r="G33" i="13" l="1"/>
  <c r="F33" i="13"/>
  <c r="H33" i="13"/>
  <c r="N31" i="13"/>
  <c r="J32" i="13" s="1"/>
  <c r="L33" i="13"/>
  <c r="B33" i="13"/>
  <c r="J33" i="13"/>
  <c r="C17" i="13"/>
  <c r="C5" i="13"/>
  <c r="M11" i="13"/>
  <c r="D29" i="13"/>
  <c r="D17" i="13"/>
  <c r="I11" i="13"/>
  <c r="B29" i="13"/>
  <c r="C29" i="13"/>
  <c r="E32" i="13"/>
  <c r="D32" i="13"/>
  <c r="L32" i="13"/>
  <c r="B32" i="13"/>
  <c r="G32" i="13"/>
  <c r="C32" i="13"/>
  <c r="N19" i="13"/>
  <c r="M20" i="13" s="1"/>
  <c r="K33" i="13"/>
  <c r="M32" i="13"/>
  <c r="M33" i="13"/>
  <c r="N7" i="13"/>
  <c r="I33" i="13"/>
  <c r="N25" i="13"/>
  <c r="C33" i="13"/>
  <c r="N22" i="13"/>
  <c r="K23" i="13" s="1"/>
  <c r="N13" i="13"/>
  <c r="E14" i="13" s="1"/>
  <c r="N4" i="13"/>
  <c r="N16" i="13"/>
  <c r="N28" i="13"/>
  <c r="D33" i="13"/>
  <c r="B5" i="13"/>
  <c r="N10" i="13"/>
  <c r="J11" i="13" s="1"/>
  <c r="F14" i="13" l="1"/>
  <c r="I14" i="13"/>
  <c r="C14" i="13"/>
  <c r="D14" i="13"/>
  <c r="H14" i="13"/>
  <c r="F32" i="13"/>
  <c r="H32" i="13"/>
  <c r="K32" i="13"/>
  <c r="I32" i="13"/>
  <c r="M26" i="13"/>
  <c r="K26" i="13"/>
  <c r="B26" i="13"/>
  <c r="L26" i="13"/>
  <c r="J26" i="13"/>
  <c r="H23" i="13"/>
  <c r="K8" i="13"/>
  <c r="H8" i="13"/>
  <c r="C8" i="13"/>
  <c r="J8" i="13"/>
  <c r="I8" i="13"/>
  <c r="E8" i="13"/>
  <c r="L8" i="13"/>
  <c r="F8" i="13"/>
  <c r="B8" i="13"/>
  <c r="G8" i="13"/>
  <c r="D8" i="13"/>
  <c r="G26" i="13"/>
  <c r="K34" i="13"/>
  <c r="K11" i="13"/>
  <c r="F26" i="13"/>
  <c r="C20" i="13"/>
  <c r="J20" i="13"/>
  <c r="H20" i="13"/>
  <c r="F20" i="13"/>
  <c r="L20" i="13"/>
  <c r="I20" i="13"/>
  <c r="E20" i="13"/>
  <c r="B20" i="13"/>
  <c r="G20" i="13"/>
  <c r="K20" i="13"/>
  <c r="D20" i="13"/>
  <c r="I26" i="13"/>
  <c r="G23" i="13"/>
  <c r="E23" i="13"/>
  <c r="D23" i="13"/>
  <c r="F23" i="13"/>
  <c r="C23" i="13"/>
  <c r="B23" i="13"/>
  <c r="H26" i="13"/>
  <c r="D26" i="13"/>
  <c r="C26" i="13"/>
  <c r="E26" i="13"/>
  <c r="M23" i="13"/>
  <c r="L29" i="13"/>
  <c r="M29" i="13"/>
  <c r="I29" i="13"/>
  <c r="J29" i="13"/>
  <c r="H29" i="13"/>
  <c r="F29" i="13"/>
  <c r="E29" i="13"/>
  <c r="K29" i="13"/>
  <c r="G29" i="13"/>
  <c r="I23" i="13"/>
  <c r="E11" i="13"/>
  <c r="D11" i="13"/>
  <c r="B11" i="13"/>
  <c r="G11" i="13"/>
  <c r="F11" i="13"/>
  <c r="C11" i="13"/>
  <c r="F17" i="13"/>
  <c r="L17" i="13"/>
  <c r="K17" i="13"/>
  <c r="J17" i="13"/>
  <c r="I17" i="13"/>
  <c r="M17" i="13"/>
  <c r="H17" i="13"/>
  <c r="G17" i="13"/>
  <c r="E17" i="13"/>
  <c r="M8" i="13"/>
  <c r="J23" i="13"/>
  <c r="L11" i="13"/>
  <c r="L5" i="13"/>
  <c r="N33" i="13"/>
  <c r="I34" i="13" s="1"/>
  <c r="J5" i="13"/>
  <c r="I5" i="13"/>
  <c r="G5" i="13"/>
  <c r="E5" i="13"/>
  <c r="K5" i="13"/>
  <c r="H5" i="13"/>
  <c r="F5" i="13"/>
  <c r="M5" i="13"/>
  <c r="L23" i="13"/>
  <c r="H11" i="13"/>
  <c r="D5" i="13"/>
  <c r="B17" i="13"/>
  <c r="B14" i="13"/>
  <c r="K14" i="13"/>
  <c r="L14" i="13"/>
  <c r="M14" i="13"/>
  <c r="J14" i="13"/>
  <c r="G14" i="13"/>
  <c r="N34" i="13" l="1"/>
  <c r="F34" i="13"/>
  <c r="L34" i="13"/>
  <c r="B34" i="13"/>
  <c r="E34" i="13"/>
  <c r="G34" i="13"/>
  <c r="H34" i="13"/>
  <c r="J34" i="13"/>
  <c r="M34" i="13"/>
  <c r="C34" i="13"/>
  <c r="D34" i="13"/>
  <c r="M31" i="12" l="1"/>
  <c r="L31" i="12"/>
  <c r="K31" i="12"/>
  <c r="J31" i="12"/>
  <c r="I31" i="12"/>
  <c r="H31" i="12"/>
  <c r="G31" i="12"/>
  <c r="F31" i="12"/>
  <c r="E31" i="12"/>
  <c r="D31" i="12"/>
  <c r="C31" i="12"/>
  <c r="B31" i="12"/>
  <c r="M28" i="12"/>
  <c r="L28" i="12"/>
  <c r="K28" i="12"/>
  <c r="J28" i="12"/>
  <c r="I28" i="12"/>
  <c r="H28" i="12"/>
  <c r="G28" i="12"/>
  <c r="F28" i="12"/>
  <c r="E28" i="12"/>
  <c r="D28" i="12"/>
  <c r="C28" i="12"/>
  <c r="B28" i="12"/>
  <c r="M25" i="12"/>
  <c r="L25" i="12"/>
  <c r="K25" i="12"/>
  <c r="J25" i="12"/>
  <c r="I25" i="12"/>
  <c r="H25" i="12"/>
  <c r="G25" i="12"/>
  <c r="F25" i="12"/>
  <c r="E25" i="12"/>
  <c r="D25" i="12"/>
  <c r="C25" i="12"/>
  <c r="B25" i="12"/>
  <c r="M22" i="12"/>
  <c r="L22" i="12"/>
  <c r="K22" i="12"/>
  <c r="J22" i="12"/>
  <c r="I22" i="12"/>
  <c r="H22" i="12"/>
  <c r="G22" i="12"/>
  <c r="F22" i="12"/>
  <c r="E22" i="12"/>
  <c r="D22" i="12"/>
  <c r="C22" i="12"/>
  <c r="B22" i="12"/>
  <c r="M19" i="12"/>
  <c r="L19" i="12"/>
  <c r="K19" i="12"/>
  <c r="J19" i="12"/>
  <c r="I19" i="12"/>
  <c r="H19" i="12"/>
  <c r="G19" i="12"/>
  <c r="F19" i="12"/>
  <c r="E19" i="12"/>
  <c r="D19" i="12"/>
  <c r="C19" i="12"/>
  <c r="B19" i="12"/>
  <c r="M16" i="12"/>
  <c r="L16" i="12"/>
  <c r="K16" i="12"/>
  <c r="J16" i="12"/>
  <c r="I16" i="12"/>
  <c r="H16" i="12"/>
  <c r="G16" i="12"/>
  <c r="F16" i="12"/>
  <c r="E16" i="12"/>
  <c r="D16" i="12"/>
  <c r="C16" i="12"/>
  <c r="B16" i="12"/>
  <c r="M13" i="12"/>
  <c r="L13" i="12"/>
  <c r="K13" i="12"/>
  <c r="J13" i="12"/>
  <c r="I13" i="12"/>
  <c r="H13" i="12"/>
  <c r="G13" i="12"/>
  <c r="F13" i="12"/>
  <c r="E13" i="12"/>
  <c r="D13" i="12"/>
  <c r="C13" i="12"/>
  <c r="B13" i="12"/>
  <c r="M10" i="12"/>
  <c r="L10" i="12"/>
  <c r="K10" i="12"/>
  <c r="J10" i="12"/>
  <c r="I10" i="12"/>
  <c r="H10" i="12"/>
  <c r="G10" i="12"/>
  <c r="F10" i="12"/>
  <c r="E10" i="12"/>
  <c r="D10" i="12"/>
  <c r="C10" i="12"/>
  <c r="B10" i="12"/>
  <c r="M7" i="12"/>
  <c r="L7" i="12"/>
  <c r="K7" i="12"/>
  <c r="J7" i="12"/>
  <c r="I7" i="12"/>
  <c r="H7" i="12"/>
  <c r="G7" i="12"/>
  <c r="F7" i="12"/>
  <c r="E7" i="12"/>
  <c r="D7" i="12"/>
  <c r="C7" i="12"/>
  <c r="B7" i="12"/>
  <c r="M4" i="12"/>
  <c r="L4" i="12"/>
  <c r="K4" i="12"/>
  <c r="J4" i="12"/>
  <c r="I4" i="12"/>
  <c r="H4" i="12"/>
  <c r="G4" i="12"/>
  <c r="F4" i="12"/>
  <c r="E4" i="12"/>
  <c r="D4" i="12"/>
  <c r="C4" i="12"/>
  <c r="B4" i="12"/>
  <c r="N19" i="12" l="1"/>
  <c r="I33" i="12"/>
  <c r="E33" i="12"/>
  <c r="J33" i="12"/>
  <c r="K33" i="12"/>
  <c r="F33" i="12"/>
  <c r="N10" i="12"/>
  <c r="B11" i="12" s="1"/>
  <c r="G33" i="12"/>
  <c r="N25" i="12"/>
  <c r="B26" i="12" s="1"/>
  <c r="L20" i="12"/>
  <c r="J20" i="12"/>
  <c r="I20" i="12"/>
  <c r="B20" i="12"/>
  <c r="D20" i="12"/>
  <c r="C20" i="12"/>
  <c r="G20" i="12"/>
  <c r="E20" i="12"/>
  <c r="K20" i="12"/>
  <c r="H20" i="12"/>
  <c r="F20" i="12"/>
  <c r="G11" i="12"/>
  <c r="F11" i="12"/>
  <c r="E11" i="12"/>
  <c r="D11" i="12"/>
  <c r="I23" i="12"/>
  <c r="M32" i="12"/>
  <c r="H33" i="12"/>
  <c r="L33" i="12"/>
  <c r="N7" i="12"/>
  <c r="M8" i="12" s="1"/>
  <c r="M33" i="12"/>
  <c r="N13" i="12"/>
  <c r="D14" i="12" s="1"/>
  <c r="M20" i="12"/>
  <c r="C26" i="12"/>
  <c r="B33" i="12"/>
  <c r="C33" i="12"/>
  <c r="N4" i="12"/>
  <c r="D5" i="12" s="1"/>
  <c r="N16" i="12"/>
  <c r="B17" i="12" s="1"/>
  <c r="N28" i="12"/>
  <c r="D33" i="12"/>
  <c r="N31" i="12"/>
  <c r="N22" i="12"/>
  <c r="J23" i="12" s="1"/>
  <c r="J11" i="12"/>
  <c r="D26" i="12" l="1"/>
  <c r="M11" i="12"/>
  <c r="E26" i="12"/>
  <c r="K11" i="12"/>
  <c r="L11" i="12"/>
  <c r="D17" i="12"/>
  <c r="C17" i="12"/>
  <c r="I11" i="12"/>
  <c r="I26" i="12"/>
  <c r="G26" i="12"/>
  <c r="F26" i="12"/>
  <c r="H11" i="12"/>
  <c r="C14" i="12"/>
  <c r="C11" i="12"/>
  <c r="K26" i="12"/>
  <c r="E14" i="12"/>
  <c r="M26" i="12"/>
  <c r="L26" i="12"/>
  <c r="J26" i="12"/>
  <c r="H26" i="12"/>
  <c r="B5" i="12"/>
  <c r="L23" i="12"/>
  <c r="K23" i="12"/>
  <c r="I29" i="12"/>
  <c r="F29" i="12"/>
  <c r="E29" i="12"/>
  <c r="L29" i="12"/>
  <c r="K29" i="12"/>
  <c r="J29" i="12"/>
  <c r="M29" i="12"/>
  <c r="H29" i="12"/>
  <c r="G29" i="12"/>
  <c r="B29" i="12"/>
  <c r="C34" i="12"/>
  <c r="C5" i="12"/>
  <c r="B34" i="12"/>
  <c r="C29" i="12"/>
  <c r="C23" i="12"/>
  <c r="E23" i="12"/>
  <c r="B23" i="12"/>
  <c r="F23" i="12"/>
  <c r="G23" i="12"/>
  <c r="D23" i="12"/>
  <c r="H23" i="12"/>
  <c r="M5" i="12"/>
  <c r="G5" i="12"/>
  <c r="F5" i="12"/>
  <c r="E5" i="12"/>
  <c r="L5" i="12"/>
  <c r="N33" i="12"/>
  <c r="K5" i="12"/>
  <c r="H5" i="12"/>
  <c r="J5" i="12"/>
  <c r="I5" i="12"/>
  <c r="M14" i="12"/>
  <c r="L14" i="12"/>
  <c r="B14" i="12"/>
  <c r="J14" i="12"/>
  <c r="K14" i="12"/>
  <c r="M34" i="12"/>
  <c r="I14" i="12"/>
  <c r="K32" i="12"/>
  <c r="D32" i="12"/>
  <c r="L32" i="12"/>
  <c r="H32" i="12"/>
  <c r="G32" i="12"/>
  <c r="E32" i="12"/>
  <c r="C32" i="12"/>
  <c r="B32" i="12"/>
  <c r="J32" i="12"/>
  <c r="I32" i="12"/>
  <c r="F32" i="12"/>
  <c r="M23" i="12"/>
  <c r="H8" i="12"/>
  <c r="E8" i="12"/>
  <c r="K8" i="12"/>
  <c r="J8" i="12"/>
  <c r="I8" i="12"/>
  <c r="G8" i="12"/>
  <c r="D8" i="12"/>
  <c r="C8" i="12"/>
  <c r="L8" i="12"/>
  <c r="F8" i="12"/>
  <c r="B8" i="12"/>
  <c r="H14" i="12"/>
  <c r="L17" i="12"/>
  <c r="K17" i="12"/>
  <c r="J17" i="12"/>
  <c r="E17" i="12"/>
  <c r="M17" i="12"/>
  <c r="G17" i="12"/>
  <c r="I17" i="12"/>
  <c r="H17" i="12"/>
  <c r="F17" i="12"/>
  <c r="L34" i="12"/>
  <c r="G14" i="12"/>
  <c r="H34" i="12"/>
  <c r="D29" i="12"/>
  <c r="F14" i="12"/>
  <c r="N34" i="12" l="1"/>
  <c r="F34" i="12"/>
  <c r="J34" i="12"/>
  <c r="K34" i="12"/>
  <c r="I34" i="12"/>
  <c r="E34" i="12"/>
  <c r="G34" i="12"/>
  <c r="D34" i="12"/>
  <c r="M31" i="11" l="1"/>
  <c r="L31" i="11"/>
  <c r="K31" i="11"/>
  <c r="J31" i="11"/>
  <c r="I31" i="11"/>
  <c r="H31" i="11"/>
  <c r="G31" i="11"/>
  <c r="F31" i="11"/>
  <c r="E31" i="11"/>
  <c r="D31" i="11"/>
  <c r="C31" i="11"/>
  <c r="B31" i="11"/>
  <c r="M28" i="11"/>
  <c r="L28" i="11"/>
  <c r="K28" i="11"/>
  <c r="J28" i="11"/>
  <c r="I28" i="11"/>
  <c r="H28" i="11"/>
  <c r="G28" i="11"/>
  <c r="F28" i="11"/>
  <c r="E28" i="11"/>
  <c r="D28" i="11"/>
  <c r="C28" i="11"/>
  <c r="B28" i="11"/>
  <c r="M25" i="11"/>
  <c r="L25" i="11"/>
  <c r="K25" i="11"/>
  <c r="J25" i="11"/>
  <c r="I25" i="11"/>
  <c r="H25" i="11"/>
  <c r="G25" i="11"/>
  <c r="F25" i="11"/>
  <c r="E25" i="11"/>
  <c r="D25" i="11"/>
  <c r="C25" i="11"/>
  <c r="B25" i="11"/>
  <c r="M22" i="11"/>
  <c r="L22" i="11"/>
  <c r="K22" i="11"/>
  <c r="J22" i="11"/>
  <c r="I22" i="11"/>
  <c r="H22" i="11"/>
  <c r="G22" i="11"/>
  <c r="F22" i="11"/>
  <c r="E22" i="11"/>
  <c r="D22" i="11"/>
  <c r="C22" i="11"/>
  <c r="B22" i="11"/>
  <c r="M19" i="11"/>
  <c r="L19" i="11"/>
  <c r="K19" i="11"/>
  <c r="J19" i="11"/>
  <c r="I19" i="11"/>
  <c r="H19" i="11"/>
  <c r="G19" i="11"/>
  <c r="F19" i="11"/>
  <c r="E19" i="11"/>
  <c r="D19" i="11"/>
  <c r="C19" i="11"/>
  <c r="B19" i="11"/>
  <c r="M16" i="11"/>
  <c r="L16" i="11"/>
  <c r="K16" i="11"/>
  <c r="J16" i="11"/>
  <c r="I16" i="11"/>
  <c r="H16" i="11"/>
  <c r="G16" i="11"/>
  <c r="F16" i="11"/>
  <c r="E16" i="11"/>
  <c r="D16" i="11"/>
  <c r="C16" i="11"/>
  <c r="B16" i="11"/>
  <c r="N16" i="11" s="1"/>
  <c r="M13" i="11"/>
  <c r="L13" i="11"/>
  <c r="K13" i="11"/>
  <c r="J13" i="11"/>
  <c r="I13" i="11"/>
  <c r="H13" i="11"/>
  <c r="G13" i="11"/>
  <c r="F13" i="11"/>
  <c r="E13" i="11"/>
  <c r="D13" i="11"/>
  <c r="C13" i="11"/>
  <c r="B13" i="11"/>
  <c r="M10" i="11"/>
  <c r="L10" i="11"/>
  <c r="K10" i="11"/>
  <c r="J10" i="11"/>
  <c r="I10" i="11"/>
  <c r="H10" i="11"/>
  <c r="G10" i="11"/>
  <c r="F10" i="11"/>
  <c r="E10" i="11"/>
  <c r="D10" i="11"/>
  <c r="C10" i="11"/>
  <c r="B10" i="11"/>
  <c r="M7" i="11"/>
  <c r="M33" i="11" s="1"/>
  <c r="L7" i="11"/>
  <c r="K7" i="11"/>
  <c r="J7" i="11"/>
  <c r="I7" i="11"/>
  <c r="H7" i="11"/>
  <c r="G7" i="11"/>
  <c r="F7" i="11"/>
  <c r="E7" i="11"/>
  <c r="D7" i="11"/>
  <c r="C7" i="11"/>
  <c r="B7" i="11"/>
  <c r="M4" i="11"/>
  <c r="L4" i="11"/>
  <c r="K4" i="11"/>
  <c r="J4" i="11"/>
  <c r="I4" i="11"/>
  <c r="H4" i="11"/>
  <c r="G4" i="11"/>
  <c r="F4" i="11"/>
  <c r="E4" i="11"/>
  <c r="E33" i="11" s="1"/>
  <c r="D4" i="11"/>
  <c r="C4" i="11"/>
  <c r="B4" i="11"/>
  <c r="N4" i="11" s="1"/>
  <c r="F33" i="11" l="1"/>
  <c r="G33" i="11"/>
  <c r="N19" i="11"/>
  <c r="H20" i="11" s="1"/>
  <c r="F5" i="11"/>
  <c r="L5" i="11"/>
  <c r="K5" i="11"/>
  <c r="J5" i="11"/>
  <c r="I5" i="11"/>
  <c r="H5" i="11"/>
  <c r="E5" i="11"/>
  <c r="M5" i="11"/>
  <c r="G5" i="11"/>
  <c r="J23" i="11"/>
  <c r="D5" i="11"/>
  <c r="L23" i="11"/>
  <c r="C26" i="11"/>
  <c r="D26" i="11"/>
  <c r="E26" i="11"/>
  <c r="F26" i="11"/>
  <c r="C17" i="11"/>
  <c r="D17" i="11"/>
  <c r="C5" i="11"/>
  <c r="H17" i="11"/>
  <c r="F17" i="11"/>
  <c r="L17" i="11"/>
  <c r="M17" i="11"/>
  <c r="J17" i="11"/>
  <c r="I17" i="11"/>
  <c r="E17" i="11"/>
  <c r="K17" i="11"/>
  <c r="G17" i="11"/>
  <c r="I26" i="11"/>
  <c r="F14" i="11"/>
  <c r="G14" i="11"/>
  <c r="K23" i="11"/>
  <c r="H14" i="11"/>
  <c r="H26" i="11"/>
  <c r="J20" i="11"/>
  <c r="I20" i="11"/>
  <c r="F20" i="11"/>
  <c r="L20" i="11"/>
  <c r="K20" i="11"/>
  <c r="E20" i="11"/>
  <c r="D20" i="11"/>
  <c r="C20" i="11"/>
  <c r="B20" i="11"/>
  <c r="B29" i="11"/>
  <c r="H23" i="11"/>
  <c r="I23" i="11"/>
  <c r="N31" i="11"/>
  <c r="M32" i="11" s="1"/>
  <c r="B33" i="11"/>
  <c r="I33" i="11"/>
  <c r="N7" i="11"/>
  <c r="J33" i="11"/>
  <c r="L33" i="11"/>
  <c r="N13" i="11"/>
  <c r="M8" i="11"/>
  <c r="C33" i="11"/>
  <c r="N28" i="11"/>
  <c r="D29" i="11" s="1"/>
  <c r="D33" i="11"/>
  <c r="N22" i="11"/>
  <c r="M23" i="11" s="1"/>
  <c r="N25" i="11"/>
  <c r="B5" i="11"/>
  <c r="B17" i="11"/>
  <c r="H33" i="11"/>
  <c r="K33" i="11"/>
  <c r="N10" i="11"/>
  <c r="K11" i="11" s="1"/>
  <c r="L11" i="11" l="1"/>
  <c r="J11" i="11"/>
  <c r="M11" i="11"/>
  <c r="N33" i="11"/>
  <c r="I34" i="11" s="1"/>
  <c r="G20" i="11"/>
  <c r="M20" i="11"/>
  <c r="N34" i="11"/>
  <c r="F34" i="11"/>
  <c r="E34" i="11"/>
  <c r="M34" i="11"/>
  <c r="G34" i="11"/>
  <c r="J14" i="11"/>
  <c r="B14" i="11"/>
  <c r="L14" i="11"/>
  <c r="M14" i="11"/>
  <c r="K14" i="11"/>
  <c r="L34" i="11"/>
  <c r="J34" i="11"/>
  <c r="C34" i="11"/>
  <c r="B34" i="11"/>
  <c r="K32" i="11"/>
  <c r="J32" i="11"/>
  <c r="H32" i="11"/>
  <c r="G32" i="11"/>
  <c r="B32" i="11"/>
  <c r="F32" i="11"/>
  <c r="E32" i="11"/>
  <c r="D32" i="11"/>
  <c r="I32" i="11"/>
  <c r="C32" i="11"/>
  <c r="L32" i="11"/>
  <c r="F11" i="11"/>
  <c r="C11" i="11"/>
  <c r="E11" i="11"/>
  <c r="D11" i="11"/>
  <c r="B11" i="11"/>
  <c r="G11" i="11"/>
  <c r="D34" i="11"/>
  <c r="E14" i="11"/>
  <c r="H34" i="11"/>
  <c r="I14" i="11"/>
  <c r="D14" i="11"/>
  <c r="H11" i="11"/>
  <c r="K29" i="11"/>
  <c r="F29" i="11"/>
  <c r="L29" i="11"/>
  <c r="G29" i="11"/>
  <c r="I29" i="11"/>
  <c r="E29" i="11"/>
  <c r="M29" i="11"/>
  <c r="J29" i="11"/>
  <c r="H29" i="11"/>
  <c r="B26" i="11"/>
  <c r="M26" i="11"/>
  <c r="L26" i="11"/>
  <c r="K26" i="11"/>
  <c r="J26" i="11"/>
  <c r="C29" i="11"/>
  <c r="G26" i="11"/>
  <c r="J8" i="11"/>
  <c r="D8" i="11"/>
  <c r="E8" i="11"/>
  <c r="B8" i="11"/>
  <c r="G8" i="11"/>
  <c r="C8" i="11"/>
  <c r="L8" i="11"/>
  <c r="K8" i="11"/>
  <c r="H8" i="11"/>
  <c r="I8" i="11"/>
  <c r="F8" i="11"/>
  <c r="K34" i="11"/>
  <c r="F23" i="11"/>
  <c r="D23" i="11"/>
  <c r="E23" i="11"/>
  <c r="G23" i="11"/>
  <c r="B23" i="11"/>
  <c r="C23" i="11"/>
  <c r="C14" i="11"/>
  <c r="I11" i="11"/>
  <c r="M31" i="10" l="1"/>
  <c r="L31" i="10"/>
  <c r="K31" i="10"/>
  <c r="J31" i="10"/>
  <c r="I31" i="10"/>
  <c r="H31" i="10"/>
  <c r="G31" i="10"/>
  <c r="F31" i="10"/>
  <c r="E31" i="10"/>
  <c r="D31" i="10"/>
  <c r="C31" i="10"/>
  <c r="B31" i="10"/>
  <c r="M28" i="10"/>
  <c r="L28" i="10"/>
  <c r="K28" i="10"/>
  <c r="J28" i="10"/>
  <c r="I28" i="10"/>
  <c r="H28" i="10"/>
  <c r="G28" i="10"/>
  <c r="F28" i="10"/>
  <c r="E28" i="10"/>
  <c r="D28" i="10"/>
  <c r="C28" i="10"/>
  <c r="B28" i="10"/>
  <c r="M25" i="10"/>
  <c r="L25" i="10"/>
  <c r="K25" i="10"/>
  <c r="J25" i="10"/>
  <c r="I25" i="10"/>
  <c r="H25" i="10"/>
  <c r="G25" i="10"/>
  <c r="F25" i="10"/>
  <c r="E25" i="10"/>
  <c r="D25" i="10"/>
  <c r="C25" i="10"/>
  <c r="B25" i="10"/>
  <c r="M22" i="10"/>
  <c r="L22" i="10"/>
  <c r="K22" i="10"/>
  <c r="J22" i="10"/>
  <c r="I22" i="10"/>
  <c r="H22" i="10"/>
  <c r="G22" i="10"/>
  <c r="F22" i="10"/>
  <c r="E22" i="10"/>
  <c r="D22" i="10"/>
  <c r="C22" i="10"/>
  <c r="B22" i="10"/>
  <c r="M19" i="10"/>
  <c r="L19" i="10"/>
  <c r="K19" i="10"/>
  <c r="J19" i="10"/>
  <c r="I19" i="10"/>
  <c r="H19" i="10"/>
  <c r="G19" i="10"/>
  <c r="F19" i="10"/>
  <c r="E19" i="10"/>
  <c r="D19" i="10"/>
  <c r="C19" i="10"/>
  <c r="B19" i="10"/>
  <c r="M16" i="10"/>
  <c r="L16" i="10"/>
  <c r="K16" i="10"/>
  <c r="J16" i="10"/>
  <c r="I16" i="10"/>
  <c r="H16" i="10"/>
  <c r="G16" i="10"/>
  <c r="F16" i="10"/>
  <c r="E16" i="10"/>
  <c r="D16" i="10"/>
  <c r="C16" i="10"/>
  <c r="B16" i="10"/>
  <c r="M13" i="10"/>
  <c r="L13" i="10"/>
  <c r="K13" i="10"/>
  <c r="J13" i="10"/>
  <c r="I13" i="10"/>
  <c r="H13" i="10"/>
  <c r="G13" i="10"/>
  <c r="F13" i="10"/>
  <c r="E13" i="10"/>
  <c r="D13" i="10"/>
  <c r="C13" i="10"/>
  <c r="B13" i="10"/>
  <c r="M10" i="10"/>
  <c r="L10" i="10"/>
  <c r="K10" i="10"/>
  <c r="J10" i="10"/>
  <c r="I10" i="10"/>
  <c r="H10" i="10"/>
  <c r="G10" i="10"/>
  <c r="F10" i="10"/>
  <c r="E10" i="10"/>
  <c r="D10" i="10"/>
  <c r="C10" i="10"/>
  <c r="B10" i="10"/>
  <c r="M7" i="10"/>
  <c r="L7" i="10"/>
  <c r="K7" i="10"/>
  <c r="J7" i="10"/>
  <c r="I7" i="10"/>
  <c r="H7" i="10"/>
  <c r="G7" i="10"/>
  <c r="F7" i="10"/>
  <c r="E7" i="10"/>
  <c r="D7" i="10"/>
  <c r="C7" i="10"/>
  <c r="B7" i="10"/>
  <c r="M4" i="10"/>
  <c r="L4" i="10"/>
  <c r="K4" i="10"/>
  <c r="J4" i="10"/>
  <c r="I4" i="10"/>
  <c r="H4" i="10"/>
  <c r="G4" i="10"/>
  <c r="F4" i="10"/>
  <c r="E4" i="10"/>
  <c r="E33" i="10" s="1"/>
  <c r="D4" i="10"/>
  <c r="C4" i="10"/>
  <c r="B4" i="10"/>
  <c r="F33" i="10" l="1"/>
  <c r="G33" i="10"/>
  <c r="N13" i="10"/>
  <c r="E14" i="10"/>
  <c r="H14" i="10"/>
  <c r="I14" i="10"/>
  <c r="N4" i="10"/>
  <c r="D5" i="10" s="1"/>
  <c r="F14" i="10"/>
  <c r="N28" i="10"/>
  <c r="K29" i="10" s="1"/>
  <c r="C33" i="10"/>
  <c r="G14" i="10"/>
  <c r="I5" i="10"/>
  <c r="H5" i="10"/>
  <c r="G5" i="10"/>
  <c r="F5" i="10"/>
  <c r="M5" i="10"/>
  <c r="L5" i="10"/>
  <c r="K5" i="10"/>
  <c r="J5" i="10"/>
  <c r="E5" i="10"/>
  <c r="G29" i="10"/>
  <c r="L29" i="10"/>
  <c r="B14" i="10"/>
  <c r="M14" i="10"/>
  <c r="L14" i="10"/>
  <c r="K14" i="10"/>
  <c r="J14" i="10"/>
  <c r="C29" i="10"/>
  <c r="D14" i="10"/>
  <c r="D29" i="10"/>
  <c r="J33" i="10"/>
  <c r="K33" i="10"/>
  <c r="L33" i="10"/>
  <c r="M33" i="10"/>
  <c r="N10" i="10"/>
  <c r="H11" i="10" s="1"/>
  <c r="N22" i="10"/>
  <c r="L23" i="10" s="1"/>
  <c r="I33" i="10"/>
  <c r="N7" i="10"/>
  <c r="M8" i="10" s="1"/>
  <c r="N19" i="10"/>
  <c r="M20" i="10" s="1"/>
  <c r="N31" i="10"/>
  <c r="H32" i="10" s="1"/>
  <c r="N25" i="10"/>
  <c r="D26" i="10" s="1"/>
  <c r="C14" i="10"/>
  <c r="B33" i="10"/>
  <c r="N16" i="10"/>
  <c r="M17" i="10" s="1"/>
  <c r="D33" i="10"/>
  <c r="B5" i="10"/>
  <c r="B29" i="10"/>
  <c r="C5" i="10"/>
  <c r="H33" i="10"/>
  <c r="I26" i="10" l="1"/>
  <c r="H29" i="10"/>
  <c r="D17" i="10"/>
  <c r="E29" i="10"/>
  <c r="H26" i="10"/>
  <c r="J11" i="10"/>
  <c r="H23" i="10"/>
  <c r="I11" i="10"/>
  <c r="J23" i="10"/>
  <c r="L11" i="10"/>
  <c r="K11" i="10"/>
  <c r="F29" i="10"/>
  <c r="G26" i="10"/>
  <c r="I29" i="10"/>
  <c r="M23" i="10"/>
  <c r="J29" i="10"/>
  <c r="M29" i="10"/>
  <c r="G17" i="10"/>
  <c r="E17" i="10"/>
  <c r="H17" i="10"/>
  <c r="F17" i="10"/>
  <c r="L17" i="10"/>
  <c r="K17" i="10"/>
  <c r="J17" i="10"/>
  <c r="I17" i="10"/>
  <c r="C17" i="10"/>
  <c r="F26" i="10"/>
  <c r="B17" i="10"/>
  <c r="E26" i="10"/>
  <c r="L20" i="10"/>
  <c r="K20" i="10"/>
  <c r="I20" i="10"/>
  <c r="J20" i="10"/>
  <c r="C20" i="10"/>
  <c r="B20" i="10"/>
  <c r="H20" i="10"/>
  <c r="G20" i="10"/>
  <c r="F20" i="10"/>
  <c r="E20" i="10"/>
  <c r="D20" i="10"/>
  <c r="J8" i="10"/>
  <c r="I8" i="10"/>
  <c r="C8" i="10"/>
  <c r="L8" i="10"/>
  <c r="K8" i="10"/>
  <c r="B8" i="10"/>
  <c r="H8" i="10"/>
  <c r="G8" i="10"/>
  <c r="F8" i="10"/>
  <c r="E8" i="10"/>
  <c r="D8" i="10"/>
  <c r="B26" i="10"/>
  <c r="K26" i="10"/>
  <c r="L26" i="10"/>
  <c r="M26" i="10"/>
  <c r="J26" i="10"/>
  <c r="K32" i="10"/>
  <c r="B32" i="10"/>
  <c r="L32" i="10"/>
  <c r="J32" i="10"/>
  <c r="I32" i="10"/>
  <c r="C32" i="10"/>
  <c r="G32" i="10"/>
  <c r="F32" i="10"/>
  <c r="E32" i="10"/>
  <c r="D32" i="10"/>
  <c r="F23" i="10"/>
  <c r="E23" i="10"/>
  <c r="D23" i="10"/>
  <c r="G23" i="10"/>
  <c r="C23" i="10"/>
  <c r="B23" i="10"/>
  <c r="G11" i="10"/>
  <c r="E11" i="10"/>
  <c r="F11" i="10"/>
  <c r="D11" i="10"/>
  <c r="C11" i="10"/>
  <c r="B11" i="10"/>
  <c r="K23" i="10"/>
  <c r="N33" i="10"/>
  <c r="M34" i="10" s="1"/>
  <c r="M32" i="10"/>
  <c r="C26" i="10"/>
  <c r="M11" i="10"/>
  <c r="I23" i="10"/>
  <c r="I34" i="10" l="1"/>
  <c r="D34" i="10"/>
  <c r="B34" i="10"/>
  <c r="H34" i="10"/>
  <c r="L34" i="10"/>
  <c r="N34" i="10"/>
  <c r="C34" i="10"/>
  <c r="F34" i="10"/>
  <c r="E34" i="10"/>
  <c r="G34" i="10"/>
  <c r="K34" i="10"/>
  <c r="J34" i="10"/>
  <c r="M33" i="9" l="1"/>
  <c r="L33" i="9"/>
  <c r="K33" i="9"/>
  <c r="J33" i="9"/>
  <c r="I33" i="9"/>
  <c r="H33" i="9"/>
  <c r="G33" i="9"/>
  <c r="F33" i="9"/>
  <c r="E33" i="9"/>
  <c r="D33" i="9"/>
  <c r="C33" i="9"/>
  <c r="B33" i="9"/>
  <c r="N31" i="9"/>
  <c r="G32" i="9" s="1"/>
  <c r="N28" i="9"/>
  <c r="L29" i="9" s="1"/>
  <c r="N25" i="9"/>
  <c r="I26" i="9" s="1"/>
  <c r="N22" i="9"/>
  <c r="F23" i="9" s="1"/>
  <c r="N19" i="9"/>
  <c r="K20" i="9" s="1"/>
  <c r="N16" i="9"/>
  <c r="H17" i="9" s="1"/>
  <c r="N13" i="9"/>
  <c r="M14" i="9" s="1"/>
  <c r="N10" i="9"/>
  <c r="J11" i="9" s="1"/>
  <c r="N7" i="9"/>
  <c r="G8" i="9" s="1"/>
  <c r="N4" i="9"/>
  <c r="L5" i="9" s="1"/>
  <c r="L32" i="9" l="1"/>
  <c r="B32" i="9"/>
  <c r="M32" i="9"/>
  <c r="C32" i="9"/>
  <c r="D32" i="9"/>
  <c r="E32" i="9"/>
  <c r="J32" i="9"/>
  <c r="H32" i="9"/>
  <c r="K32" i="9"/>
  <c r="G29" i="9"/>
  <c r="E26" i="9"/>
  <c r="F26" i="9"/>
  <c r="G26" i="9"/>
  <c r="J26" i="9"/>
  <c r="K26" i="9"/>
  <c r="L26" i="9"/>
  <c r="C26" i="9"/>
  <c r="M26" i="9"/>
  <c r="B26" i="9"/>
  <c r="D26" i="9"/>
  <c r="D20" i="9"/>
  <c r="F20" i="9"/>
  <c r="G20" i="9"/>
  <c r="H20" i="9"/>
  <c r="L20" i="9"/>
  <c r="M17" i="9"/>
  <c r="K17" i="9"/>
  <c r="C17" i="9"/>
  <c r="E17" i="9"/>
  <c r="H14" i="9"/>
  <c r="D11" i="9"/>
  <c r="E11" i="9"/>
  <c r="F11" i="9"/>
  <c r="G11" i="9"/>
  <c r="H11" i="9"/>
  <c r="K11" i="9"/>
  <c r="B11" i="9"/>
  <c r="L11" i="9"/>
  <c r="C11" i="9"/>
  <c r="M11" i="9"/>
  <c r="H8" i="9"/>
  <c r="J8" i="9"/>
  <c r="K8" i="9"/>
  <c r="D8" i="9"/>
  <c r="E8" i="9"/>
  <c r="L8" i="9"/>
  <c r="B8" i="9"/>
  <c r="M8" i="9"/>
  <c r="C8" i="9"/>
  <c r="G5" i="9"/>
  <c r="N33" i="9"/>
  <c r="D34" i="9" s="1"/>
  <c r="I5" i="9"/>
  <c r="E5" i="9"/>
  <c r="M5" i="9"/>
  <c r="F14" i="9"/>
  <c r="I17" i="9"/>
  <c r="G23" i="9"/>
  <c r="E29" i="9"/>
  <c r="M29" i="9"/>
  <c r="F5" i="9"/>
  <c r="I8" i="9"/>
  <c r="G14" i="9"/>
  <c r="B17" i="9"/>
  <c r="J17" i="9"/>
  <c r="E20" i="9"/>
  <c r="M20" i="9"/>
  <c r="H23" i="9"/>
  <c r="F29" i="9"/>
  <c r="I32" i="9"/>
  <c r="H5" i="9"/>
  <c r="I14" i="9"/>
  <c r="D17" i="9"/>
  <c r="L17" i="9"/>
  <c r="B23" i="9"/>
  <c r="J23" i="9"/>
  <c r="H29" i="9"/>
  <c r="B14" i="9"/>
  <c r="K23" i="9"/>
  <c r="B5" i="9"/>
  <c r="C14" i="9"/>
  <c r="D23" i="9"/>
  <c r="C5" i="9"/>
  <c r="K5" i="9"/>
  <c r="F8" i="9"/>
  <c r="I11" i="9"/>
  <c r="D14" i="9"/>
  <c r="L14" i="9"/>
  <c r="G17" i="9"/>
  <c r="B20" i="9"/>
  <c r="J20" i="9"/>
  <c r="E23" i="9"/>
  <c r="M23" i="9"/>
  <c r="H26" i="9"/>
  <c r="C29" i="9"/>
  <c r="K29" i="9"/>
  <c r="F32" i="9"/>
  <c r="I23" i="9"/>
  <c r="J14" i="9"/>
  <c r="C23" i="9"/>
  <c r="I29" i="9"/>
  <c r="J5" i="9"/>
  <c r="K14" i="9"/>
  <c r="F17" i="9"/>
  <c r="I20" i="9"/>
  <c r="L23" i="9"/>
  <c r="B29" i="9"/>
  <c r="J29" i="9"/>
  <c r="D5" i="9"/>
  <c r="E14" i="9"/>
  <c r="C20" i="9"/>
  <c r="D29" i="9"/>
  <c r="M33" i="8"/>
  <c r="L33" i="8"/>
  <c r="K33" i="8"/>
  <c r="J33" i="8"/>
  <c r="I33" i="8"/>
  <c r="H33" i="8"/>
  <c r="G33" i="8"/>
  <c r="F33" i="8"/>
  <c r="E33" i="8"/>
  <c r="D33" i="8"/>
  <c r="C33" i="8"/>
  <c r="B33" i="8"/>
  <c r="N31" i="8"/>
  <c r="G32" i="8" s="1"/>
  <c r="N28" i="8"/>
  <c r="L29" i="8" s="1"/>
  <c r="N25" i="8"/>
  <c r="I26" i="8" s="1"/>
  <c r="N22" i="8"/>
  <c r="F23" i="8" s="1"/>
  <c r="N19" i="8"/>
  <c r="J20" i="8" s="1"/>
  <c r="N16" i="8"/>
  <c r="H17" i="8" s="1"/>
  <c r="N13" i="8"/>
  <c r="M14" i="8" s="1"/>
  <c r="N10" i="8"/>
  <c r="I11" i="8" s="1"/>
  <c r="N7" i="8"/>
  <c r="G8" i="8" s="1"/>
  <c r="N4" i="8"/>
  <c r="K5" i="8" s="1"/>
  <c r="M34" i="9" l="1"/>
  <c r="E34" i="9"/>
  <c r="N34" i="9"/>
  <c r="K34" i="9"/>
  <c r="I34" i="9"/>
  <c r="C34" i="9"/>
  <c r="J34" i="9"/>
  <c r="B34" i="9"/>
  <c r="H34" i="9"/>
  <c r="L34" i="9"/>
  <c r="G34" i="9"/>
  <c r="F34" i="9"/>
  <c r="B32" i="8"/>
  <c r="K32" i="8"/>
  <c r="C32" i="8"/>
  <c r="H32" i="8"/>
  <c r="J32" i="8"/>
  <c r="H29" i="8"/>
  <c r="M29" i="8"/>
  <c r="E29" i="8"/>
  <c r="G29" i="8"/>
  <c r="L26" i="8"/>
  <c r="B26" i="8"/>
  <c r="M26" i="8"/>
  <c r="J26" i="8"/>
  <c r="K26" i="8"/>
  <c r="C26" i="8"/>
  <c r="D26" i="8"/>
  <c r="E26" i="8"/>
  <c r="F26" i="8"/>
  <c r="G23" i="8"/>
  <c r="I23" i="8"/>
  <c r="F20" i="8"/>
  <c r="G20" i="8"/>
  <c r="H20" i="8"/>
  <c r="E20" i="8"/>
  <c r="K20" i="8"/>
  <c r="L20" i="8"/>
  <c r="C20" i="8"/>
  <c r="M20" i="8"/>
  <c r="D20" i="8"/>
  <c r="F14" i="8"/>
  <c r="H14" i="8"/>
  <c r="B8" i="8"/>
  <c r="C8" i="8"/>
  <c r="H8" i="8"/>
  <c r="J8" i="8"/>
  <c r="K8" i="8"/>
  <c r="M11" i="8"/>
  <c r="E11" i="8"/>
  <c r="F11" i="8"/>
  <c r="G11" i="8"/>
  <c r="H11" i="8"/>
  <c r="D11" i="8"/>
  <c r="J11" i="8"/>
  <c r="B11" i="8"/>
  <c r="K11" i="8"/>
  <c r="C11" i="8"/>
  <c r="L11" i="8"/>
  <c r="L5" i="8"/>
  <c r="D5" i="8"/>
  <c r="E5" i="8"/>
  <c r="F5" i="8"/>
  <c r="N33" i="8"/>
  <c r="N34" i="8" s="1"/>
  <c r="G5" i="8"/>
  <c r="H5" i="8"/>
  <c r="M5" i="8"/>
  <c r="I17" i="8"/>
  <c r="I8" i="8"/>
  <c r="G14" i="8"/>
  <c r="B17" i="8"/>
  <c r="J17" i="8"/>
  <c r="H23" i="8"/>
  <c r="F29" i="8"/>
  <c r="I32" i="8"/>
  <c r="I14" i="8"/>
  <c r="B23" i="8"/>
  <c r="D8" i="8"/>
  <c r="B14" i="8"/>
  <c r="E17" i="8"/>
  <c r="C23" i="8"/>
  <c r="I29" i="8"/>
  <c r="D32" i="8"/>
  <c r="L32" i="8"/>
  <c r="D17" i="8"/>
  <c r="J23" i="8"/>
  <c r="L8" i="8"/>
  <c r="J5" i="8"/>
  <c r="C14" i="8"/>
  <c r="K14" i="8"/>
  <c r="F17" i="8"/>
  <c r="I20" i="8"/>
  <c r="D23" i="8"/>
  <c r="L23" i="8"/>
  <c r="G26" i="8"/>
  <c r="B29" i="8"/>
  <c r="J29" i="8"/>
  <c r="E32" i="8"/>
  <c r="M32" i="8"/>
  <c r="K17" i="8"/>
  <c r="L17" i="8"/>
  <c r="I5" i="8"/>
  <c r="J14" i="8"/>
  <c r="M17" i="8"/>
  <c r="K23" i="8"/>
  <c r="B5" i="8"/>
  <c r="E8" i="8"/>
  <c r="M8" i="8"/>
  <c r="C5" i="8"/>
  <c r="F8" i="8"/>
  <c r="D14" i="8"/>
  <c r="L14" i="8"/>
  <c r="G17" i="8"/>
  <c r="B20" i="8"/>
  <c r="E23" i="8"/>
  <c r="M23" i="8"/>
  <c r="H26" i="8"/>
  <c r="C29" i="8"/>
  <c r="K29" i="8"/>
  <c r="F32" i="8"/>
  <c r="C17" i="8"/>
  <c r="E14" i="8"/>
  <c r="D29" i="8"/>
  <c r="K34" i="8" l="1"/>
  <c r="I34" i="8"/>
  <c r="G34" i="8"/>
  <c r="F34" i="8"/>
  <c r="C34" i="8"/>
  <c r="E34" i="8"/>
  <c r="H34" i="8"/>
  <c r="M34" i="8"/>
  <c r="L34" i="8"/>
  <c r="B34" i="8"/>
  <c r="J34" i="8"/>
  <c r="D34" i="8"/>
</calcChain>
</file>

<file path=xl/sharedStrings.xml><?xml version="1.0" encoding="utf-8"?>
<sst xmlns="http://schemas.openxmlformats.org/spreadsheetml/2006/main" count="414" uniqueCount="36">
  <si>
    <t>Number</t>
  </si>
  <si>
    <t>Percentage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</si>
  <si>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</si>
  <si>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</si>
  <si>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</si>
  <si>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</si>
  <si>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</si>
  <si>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</si>
  <si>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</si>
  <si>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</si>
  <si>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 xml:space="preserve">British Columbia </t>
  </si>
  <si>
    <t>Greater than –  25%</t>
  </si>
  <si>
    <t>– 20 to – 15%</t>
  </si>
  <si>
    <t>– 15% to  – 10%</t>
  </si>
  <si>
    <t>– 25% to – 20 %</t>
  </si>
  <si>
    <t>– 10% to – 5%</t>
  </si>
  <si>
    <t>– 5% to 0</t>
  </si>
  <si>
    <t>.+5% to +10%</t>
  </si>
  <si>
    <t>.+10% to +15%</t>
  </si>
  <si>
    <t>.+15% to 20%</t>
  </si>
  <si>
    <t>.+20% to +25%</t>
  </si>
  <si>
    <t>Greater than +25%</t>
  </si>
  <si>
    <t>0 to +5%</t>
  </si>
  <si>
    <t>Newfoundland &amp; Labrador</t>
  </si>
  <si>
    <t>Totals</t>
  </si>
  <si>
    <r>
      <t xml:space="preserve">How the 307 Provincial Electoral Districts Deviate from the Electoral Quotas in Increments of 5% under the </t>
    </r>
    <r>
      <rPr>
        <b/>
        <i/>
        <sz val="14"/>
        <color theme="1"/>
        <rFont val="Times New Roman"/>
        <family val="1"/>
      </rPr>
      <t xml:space="preserve">Preliminary Reports </t>
    </r>
    <r>
      <rPr>
        <b/>
        <sz val="14"/>
        <color theme="1"/>
        <rFont val="Times New Roman"/>
        <family val="1"/>
      </rPr>
      <t>from 1983</t>
    </r>
    <r>
      <rPr>
        <b/>
        <i/>
        <sz val="14"/>
        <color theme="1"/>
        <rFont val="Times New Roman"/>
        <family val="1"/>
      </rPr>
      <t xml:space="preserve"> (Abandoned)</t>
    </r>
  </si>
  <si>
    <r>
      <t xml:space="preserve">How the 262 Provincial Electoral Districts Deviate from the Electoral Quotas in Increments of 5% under the </t>
    </r>
    <r>
      <rPr>
        <b/>
        <i/>
        <sz val="14"/>
        <color theme="1"/>
        <rFont val="Times New Roman"/>
        <family val="1"/>
      </rPr>
      <t>Preliminary Reports</t>
    </r>
    <r>
      <rPr>
        <b/>
        <sz val="14"/>
        <color theme="1"/>
        <rFont val="Times New Roman"/>
        <family val="1"/>
      </rPr>
      <t xml:space="preserve"> of 1973 (Abandoned)</t>
    </r>
  </si>
  <si>
    <r>
      <t xml:space="preserve">How the 262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1966</t>
    </r>
  </si>
  <si>
    <t>Newfoundland</t>
  </si>
  <si>
    <r>
      <t xml:space="preserve">How the 279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1976</t>
    </r>
  </si>
  <si>
    <r>
      <t xml:space="preserve">How the 292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1987</t>
    </r>
  </si>
  <si>
    <r>
      <t xml:space="preserve">How the 298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1996</t>
    </r>
  </si>
  <si>
    <r>
      <t xml:space="preserve">How the 305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2003</t>
    </r>
  </si>
  <si>
    <r>
      <t xml:space="preserve">How the 335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Order, 2013</t>
    </r>
  </si>
  <si>
    <t>Newfoundland and Labrador</t>
  </si>
  <si>
    <r>
      <t xml:space="preserve">How the 340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Orders,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</si>
</sst>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6" fillId="0" borderId="0"/>
    <xf numFmtId="9" fontId="6" fillId="0" borderId="0" applyBorder="0" applyProtection="0"/>
  </cellStyleXfs>
  <cellXfs count="27">
    <xf numFmtId="0" fontId="0" fillId="0" borderId="0" xfId="0"/>
    <xf numFmtId="0" fontId="2" fillId="2" borderId="1" xfId="0" applyFont="1" applyFill="1" applyBorder="1"/>
    <xf numFmtId="0" fontId="3" fillId="2" borderId="1" xfId="0" applyFont="1" applyFill="1" applyBorder="1"/>
    <xf numFmtId="0" fontId="2" fillId="3" borderId="1" xfId="0" applyFont="1" applyFill="1" applyBorder="1"/>
    <xf numFmtId="10" fontId="2" fillId="3" borderId="1" xfId="1" applyNumberFormat="1" applyFont="1" applyFill="1" applyBorder="1"/>
    <xf numFmtId="0" fontId="2" fillId="4" borderId="1" xfId="0" applyFont="1" applyFill="1" applyBorder="1"/>
    <xf numFmtId="10" fontId="2" fillId="4" borderId="1" xfId="1" applyNumberFormat="1" applyFont="1" applyFill="1" applyBorder="1"/>
    <xf numFmtId="10" fontId="2" fillId="2" borderId="1" xfId="1" applyNumberFormat="1" applyFont="1" applyFill="1" applyBorder="1"/>
    <xf numFmtId="0" fontId="3" fillId="2" borderId="1" xfId="0" applyFont="1" applyFill="1" applyBorder="1" applyAlignment="1">
      <alignment horizontal="center"/>
    </xf>
    <xf numFmtId="0" fontId="6" fillId="0" borderId="0" xfId="2"/>
    <xf numFmtId="0" fontId="9" fillId="0" borderId="0" xfId="2" applyFont="1" applyBorder="1"/>
    <xf numFmtId="0" fontId="10" fillId="0" borderId="0" xfId="2" applyFont="1" applyBorder="1" applyAlignment="1">
      <alignment horizontal="center"/>
    </xf>
    <xf numFmtId="0" fontId="9" fillId="0" borderId="0" xfId="2" applyFont="1"/>
    <xf numFmtId="0" fontId="9" fillId="0" borderId="0" xfId="2" applyFont="1" applyBorder="1" applyAlignment="1">
      <alignment horizontal="right"/>
    </xf>
    <xf numFmtId="10" fontId="9" fillId="0" borderId="0" xfId="2" applyNumberFormat="1" applyFont="1" applyBorder="1" applyAlignment="1">
      <alignment horizontal="right"/>
    </xf>
    <xf numFmtId="0" fontId="9" fillId="0" borderId="0" xfId="2" applyFont="1" applyBorder="1" applyAlignment="1">
      <alignment horizontal="center"/>
    </xf>
    <xf numFmtId="10" fontId="9" fillId="0" borderId="0" xfId="3" applyNumberFormat="1" applyFont="1" applyBorder="1" applyAlignment="1" applyProtection="1"/>
    <xf numFmtId="0" fontId="10" fillId="0" borderId="0" xfId="2" applyFont="1" applyBorder="1"/>
    <xf numFmtId="0" fontId="0" fillId="0" borderId="0" xfId="2" applyFont="1"/>
    <xf numFmtId="0" fontId="10" fillId="0" borderId="0" xfId="2" applyFont="1" applyBorder="1" applyAlignment="1">
      <alignment horizontal="center"/>
    </xf>
    <xf numFmtId="0" fontId="7" fillId="0" borderId="0" xfId="2" applyFont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</cellXfs>
  <cellStyles count="4">
    <cellStyle name="Normal" xfId="0" builtinId="0"/>
    <cellStyle name="Normal 2" xfId="2" xr:uid="{9EA9A8C1-9A4E-4B26-98DB-20BEF964E925}"/>
    <cellStyle name="Percent" xfId="1" builtinId="5"/>
    <cellStyle name="Percent 2" xfId="3" xr:uid="{A7EEE1F6-A5A7-4333-AEF2-96671DD554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262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1966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'1960s'!$A$33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'1960s'!$B$2:$M$2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'1960s'!$B$33:$M$33</c:f>
              <c:numCache>
                <c:formatCode>General</c:formatCode>
                <c:ptCount val="12"/>
                <c:pt idx="0">
                  <c:v>0</c:v>
                </c:pt>
                <c:pt idx="1">
                  <c:v>24</c:v>
                </c:pt>
                <c:pt idx="2">
                  <c:v>22</c:v>
                </c:pt>
                <c:pt idx="3">
                  <c:v>16</c:v>
                </c:pt>
                <c:pt idx="4">
                  <c:v>28</c:v>
                </c:pt>
                <c:pt idx="5">
                  <c:v>39</c:v>
                </c:pt>
                <c:pt idx="6">
                  <c:v>23</c:v>
                </c:pt>
                <c:pt idx="7">
                  <c:v>36</c:v>
                </c:pt>
                <c:pt idx="8">
                  <c:v>45</c:v>
                </c:pt>
                <c:pt idx="9">
                  <c:v>27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FE-4A1C-A025-ED60C81EA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How</a:t>
            </a: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the 262 Provincial Electoral Districts </a:t>
            </a: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Deviate from the Electoral Quotas </a:t>
            </a: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in Increments of 5% </a:t>
            </a:r>
          </a:p>
          <a:p>
            <a:pPr>
              <a:defRPr/>
            </a:pP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under the </a:t>
            </a:r>
            <a:r>
              <a:rPr lang="en-US" b="1" i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Preliminary Reports </a:t>
            </a:r>
            <a:r>
              <a:rPr lang="en-US" b="1" i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of 1973 (Abandoned)</a:t>
            </a: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'1973 (abandoned)'!$A$33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'1973 (abandoned)'!$B$2:$M$2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'1973 (abandoned)'!$B$33:$M$33</c:f>
              <c:numCache>
                <c:formatCode>General</c:formatCode>
                <c:ptCount val="12"/>
                <c:pt idx="0">
                  <c:v>0</c:v>
                </c:pt>
                <c:pt idx="1">
                  <c:v>12</c:v>
                </c:pt>
                <c:pt idx="2">
                  <c:v>10</c:v>
                </c:pt>
                <c:pt idx="3">
                  <c:v>21</c:v>
                </c:pt>
                <c:pt idx="4">
                  <c:v>41</c:v>
                </c:pt>
                <c:pt idx="5">
                  <c:v>46</c:v>
                </c:pt>
                <c:pt idx="6">
                  <c:v>40</c:v>
                </c:pt>
                <c:pt idx="7">
                  <c:v>45</c:v>
                </c:pt>
                <c:pt idx="8">
                  <c:v>30</c:v>
                </c:pt>
                <c:pt idx="9">
                  <c:v>14</c:v>
                </c:pt>
                <c:pt idx="10">
                  <c:v>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7C-427D-9484-3DF49AE23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360640"/>
        <c:axId val="149362176"/>
      </c:barChart>
      <c:catAx>
        <c:axId val="149360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362176"/>
        <c:crosses val="autoZero"/>
        <c:auto val="1"/>
        <c:lblAlgn val="ctr"/>
        <c:lblOffset val="100"/>
        <c:noMultiLvlLbl val="0"/>
      </c:catAx>
      <c:valAx>
        <c:axId val="149362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36064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279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1976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'1970s'!$A$33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'1970s'!$B$2:$M$2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'1970s'!$B$33:$M$33</c:f>
              <c:numCache>
                <c:formatCode>General</c:formatCode>
                <c:ptCount val="12"/>
                <c:pt idx="0">
                  <c:v>0</c:v>
                </c:pt>
                <c:pt idx="1">
                  <c:v>19</c:v>
                </c:pt>
                <c:pt idx="2">
                  <c:v>35</c:v>
                </c:pt>
                <c:pt idx="3">
                  <c:v>27</c:v>
                </c:pt>
                <c:pt idx="4">
                  <c:v>28</c:v>
                </c:pt>
                <c:pt idx="5">
                  <c:v>21</c:v>
                </c:pt>
                <c:pt idx="6">
                  <c:v>31</c:v>
                </c:pt>
                <c:pt idx="7">
                  <c:v>31</c:v>
                </c:pt>
                <c:pt idx="8">
                  <c:v>48</c:v>
                </c:pt>
                <c:pt idx="9">
                  <c:v>33</c:v>
                </c:pt>
                <c:pt idx="10">
                  <c:v>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2C-48C4-B420-99ADAD083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How</a:t>
            </a: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the 307 Provincial Electoral Districts </a:t>
            </a:r>
            <a:r>
              <a:rPr lang="en-US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Deviate from the Electoral Quotas </a:t>
            </a: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in Increments of 5% </a:t>
            </a:r>
          </a:p>
          <a:p>
            <a:pPr>
              <a:defRPr/>
            </a:pPr>
            <a:r>
              <a:rPr lang="en-US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under the </a:t>
            </a:r>
            <a:r>
              <a:rPr lang="en-US" b="1" i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Preliminary Reports </a:t>
            </a:r>
            <a:r>
              <a:rPr lang="en-US" b="1" i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of 1983 (Abandoned)</a:t>
            </a:r>
            <a:endParaRPr lang="en-US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'1983 (abandoned)'!$A$33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'1983 (abandoned)'!$B$2:$M$2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'1983 (abandoned)'!$B$33:$M$33</c:f>
              <c:numCache>
                <c:formatCode>General</c:formatCode>
                <c:ptCount val="12"/>
                <c:pt idx="0">
                  <c:v>0</c:v>
                </c:pt>
                <c:pt idx="1">
                  <c:v>7</c:v>
                </c:pt>
                <c:pt idx="2">
                  <c:v>13</c:v>
                </c:pt>
                <c:pt idx="3">
                  <c:v>21</c:v>
                </c:pt>
                <c:pt idx="4">
                  <c:v>49</c:v>
                </c:pt>
                <c:pt idx="5">
                  <c:v>51</c:v>
                </c:pt>
                <c:pt idx="6">
                  <c:v>72</c:v>
                </c:pt>
                <c:pt idx="7">
                  <c:v>64</c:v>
                </c:pt>
                <c:pt idx="8">
                  <c:v>18</c:v>
                </c:pt>
                <c:pt idx="9">
                  <c:v>8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87-4905-9470-15AE932E6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254144"/>
        <c:axId val="149255680"/>
      </c:barChart>
      <c:catAx>
        <c:axId val="14925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255680"/>
        <c:crosses val="autoZero"/>
        <c:auto val="1"/>
        <c:lblAlgn val="ctr"/>
        <c:lblOffset val="100"/>
        <c:noMultiLvlLbl val="0"/>
      </c:catAx>
      <c:valAx>
        <c:axId val="149255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254144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292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1987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'1980s'!$A$33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'1980s'!$B$2:$M$2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'1980s'!$B$33:$M$33</c:f>
              <c:numCache>
                <c:formatCode>General</c:formatCode>
                <c:ptCount val="12"/>
                <c:pt idx="0">
                  <c:v>4</c:v>
                </c:pt>
                <c:pt idx="1">
                  <c:v>10</c:v>
                </c:pt>
                <c:pt idx="2">
                  <c:v>15</c:v>
                </c:pt>
                <c:pt idx="3">
                  <c:v>22</c:v>
                </c:pt>
                <c:pt idx="4">
                  <c:v>33</c:v>
                </c:pt>
                <c:pt idx="5">
                  <c:v>46</c:v>
                </c:pt>
                <c:pt idx="6">
                  <c:v>60</c:v>
                </c:pt>
                <c:pt idx="7">
                  <c:v>52</c:v>
                </c:pt>
                <c:pt idx="8">
                  <c:v>26</c:v>
                </c:pt>
                <c:pt idx="9">
                  <c:v>15</c:v>
                </c:pt>
                <c:pt idx="10">
                  <c:v>8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5-4236-8123-96E50A3734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  <c:max val="6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298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1996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'1990s'!$A$33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'1990s'!$B$2:$M$2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'1990s'!$B$33:$M$33</c:f>
              <c:numCache>
                <c:formatCode>General</c:formatCode>
                <c:ptCount val="12"/>
                <c:pt idx="0">
                  <c:v>2</c:v>
                </c:pt>
                <c:pt idx="1">
                  <c:v>13</c:v>
                </c:pt>
                <c:pt idx="2">
                  <c:v>14</c:v>
                </c:pt>
                <c:pt idx="3">
                  <c:v>11</c:v>
                </c:pt>
                <c:pt idx="4">
                  <c:v>29</c:v>
                </c:pt>
                <c:pt idx="5">
                  <c:v>53</c:v>
                </c:pt>
                <c:pt idx="6">
                  <c:v>91</c:v>
                </c:pt>
                <c:pt idx="7">
                  <c:v>52</c:v>
                </c:pt>
                <c:pt idx="8">
                  <c:v>14</c:v>
                </c:pt>
                <c:pt idx="9">
                  <c:v>15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E3-4E43-A914-604B51CB4D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  <c:max val="6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305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2003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'2000s'!$A$33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'2000s'!$B$2:$M$2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'2000s'!$B$33:$M$33</c:f>
              <c:numCache>
                <c:formatCode>General</c:formatCode>
                <c:ptCount val="12"/>
                <c:pt idx="0">
                  <c:v>2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37</c:v>
                </c:pt>
                <c:pt idx="5">
                  <c:v>65</c:v>
                </c:pt>
                <c:pt idx="6">
                  <c:v>98</c:v>
                </c:pt>
                <c:pt idx="7">
                  <c:v>57</c:v>
                </c:pt>
                <c:pt idx="8">
                  <c:v>20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30-448D-BEB1-959879D74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335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Order, 2013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'2010s'!$A$33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'2010s'!$B$33:$M$33</c:f>
              <c:numCache>
                <c:formatCode>General</c:formatCode>
                <c:ptCount val="12"/>
                <c:pt idx="0">
                  <c:v>3</c:v>
                </c:pt>
                <c:pt idx="1">
                  <c:v>8</c:v>
                </c:pt>
                <c:pt idx="2">
                  <c:v>7</c:v>
                </c:pt>
                <c:pt idx="3">
                  <c:v>20</c:v>
                </c:pt>
                <c:pt idx="4">
                  <c:v>32</c:v>
                </c:pt>
                <c:pt idx="5">
                  <c:v>87</c:v>
                </c:pt>
                <c:pt idx="6">
                  <c:v>86</c:v>
                </c:pt>
                <c:pt idx="7">
                  <c:v>59</c:v>
                </c:pt>
                <c:pt idx="8">
                  <c:v>27</c:v>
                </c:pt>
                <c:pt idx="9">
                  <c:v>4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29-4BE8-8DD5-C71FD0C16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340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Orders, 2023</a:t>
            </a:r>
          </a:p>
        </c:rich>
      </c:tx>
      <c:layout>
        <c:manualLayout>
          <c:xMode val="edge"/>
          <c:yMode val="edge"/>
          <c:x val="0.25843962788913399"/>
          <c:y val="2.876899993476421E-2"/>
        </c:manualLayout>
      </c:layout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'2020s'!$B$2:$M$2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'2020s'!$B$33:$M$33</c:f>
              <c:numCache>
                <c:formatCode>General</c:formatCode>
                <c:ptCount val="12"/>
                <c:pt idx="0">
                  <c:v>5</c:v>
                </c:pt>
                <c:pt idx="1">
                  <c:v>2</c:v>
                </c:pt>
                <c:pt idx="2">
                  <c:v>8</c:v>
                </c:pt>
                <c:pt idx="3">
                  <c:v>12</c:v>
                </c:pt>
                <c:pt idx="4">
                  <c:v>35</c:v>
                </c:pt>
                <c:pt idx="5">
                  <c:v>85</c:v>
                </c:pt>
                <c:pt idx="6">
                  <c:v>116</c:v>
                </c:pt>
                <c:pt idx="7">
                  <c:v>52</c:v>
                </c:pt>
                <c:pt idx="8">
                  <c:v>19</c:v>
                </c:pt>
                <c:pt idx="9">
                  <c:v>6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FD-49C0-9BCF-B56A1BC8D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928576"/>
        <c:axId val="147930112"/>
      </c:barChart>
      <c:catAx>
        <c:axId val="1479285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30112"/>
        <c:crosses val="autoZero"/>
        <c:auto val="1"/>
        <c:lblAlgn val="ctr"/>
        <c:lblOffset val="100"/>
        <c:noMultiLvlLbl val="0"/>
      </c:catAx>
      <c:valAx>
        <c:axId val="14793011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4792857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  <c:showDLblsOverMax val="0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BF0543-6506-4626-A6F7-1ADCBB89E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14</xdr:col>
      <xdr:colOff>19050</xdr:colOff>
      <xdr:row>65</xdr:row>
      <xdr:rowOff>90489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9BE198-7F31-4AA9-A0EA-043566C289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4FA8D5F-20D8-43BC-9B2F-9935E0C39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14</xdr:col>
      <xdr:colOff>200025</xdr:colOff>
      <xdr:row>65</xdr:row>
      <xdr:rowOff>90489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47FC55B-89A0-4479-A04C-8454D8A9D3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D9B0F7-6D40-4E12-9089-C1A3BFC408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C1957D-91FB-48D7-805D-DBE8FC54C2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812959-3E8D-4403-825C-1A4C49F10E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48A905F-9591-439C-9ECE-2BB5CB1184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C8212C-C12E-4A2F-8845-3CA2EC18E8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60s/3.%20Loosemore-Hanby%20Index%20on%20the%20Representation%20Order,%20196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70s/3.%20Loosemore-Hanby%20Index%20on%20the%20Representation%20Order,%20197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80s/3.%20Loosemore-Hanby%20Index%20on%20the%20Representation%20Order,%20198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90s/3.%20Loosmore-Hanby%20Index%20on%20the%20Representation%20Order,%201996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2000s/3.%20Loosemore-Hanby%20Index%20on%20the%20Representation%20Order,%20200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2010s/3.%20Loosemore-Hanby%20Index%20on%20the%20Representation%20Order,%20201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2020s/3.%20Loosemore-Hanby%20Index%20in%20the%20Representation%20Orders,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1966"/>
      <sheetName val="Deviations in Increments of 5%"/>
      <sheetName val="Newfoundland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0</v>
          </cell>
          <cell r="K9">
            <v>1</v>
          </cell>
          <cell r="L9">
            <v>1</v>
          </cell>
          <cell r="M9">
            <v>0</v>
          </cell>
          <cell r="N9">
            <v>0</v>
          </cell>
          <cell r="O9">
            <v>0</v>
          </cell>
          <cell r="P9">
            <v>2</v>
          </cell>
          <cell r="Q9">
            <v>1</v>
          </cell>
          <cell r="R9">
            <v>1</v>
          </cell>
          <cell r="S9">
            <v>1</v>
          </cell>
          <cell r="T9">
            <v>0</v>
          </cell>
          <cell r="U9">
            <v>0</v>
          </cell>
        </row>
      </sheetData>
      <sheetData sheetId="3">
        <row r="6">
          <cell r="J6">
            <v>0</v>
          </cell>
          <cell r="K6">
            <v>0</v>
          </cell>
          <cell r="L6">
            <v>1</v>
          </cell>
          <cell r="M6">
            <v>1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2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0</v>
          </cell>
          <cell r="M13">
            <v>3</v>
          </cell>
          <cell r="N13">
            <v>1</v>
          </cell>
          <cell r="O13">
            <v>2</v>
          </cell>
          <cell r="P13">
            <v>2</v>
          </cell>
          <cell r="Q13">
            <v>1</v>
          </cell>
          <cell r="R13">
            <v>1</v>
          </cell>
          <cell r="S13">
            <v>1</v>
          </cell>
          <cell r="T13">
            <v>0</v>
          </cell>
          <cell r="U13">
            <v>0</v>
          </cell>
        </row>
      </sheetData>
      <sheetData sheetId="5">
        <row r="12">
          <cell r="J12">
            <v>0</v>
          </cell>
          <cell r="K12">
            <v>0</v>
          </cell>
          <cell r="L12">
            <v>1</v>
          </cell>
          <cell r="M12">
            <v>1</v>
          </cell>
          <cell r="N12">
            <v>2</v>
          </cell>
          <cell r="O12">
            <v>3</v>
          </cell>
          <cell r="P12">
            <v>0</v>
          </cell>
          <cell r="Q12">
            <v>0</v>
          </cell>
          <cell r="R12">
            <v>1</v>
          </cell>
          <cell r="S12">
            <v>1</v>
          </cell>
          <cell r="T12">
            <v>1</v>
          </cell>
          <cell r="U12">
            <v>0</v>
          </cell>
        </row>
      </sheetData>
      <sheetData sheetId="6">
        <row r="76">
          <cell r="J76">
            <v>0</v>
          </cell>
          <cell r="K76">
            <v>5</v>
          </cell>
          <cell r="L76">
            <v>7</v>
          </cell>
          <cell r="M76">
            <v>0</v>
          </cell>
          <cell r="N76">
            <v>7</v>
          </cell>
          <cell r="O76">
            <v>17</v>
          </cell>
          <cell r="P76">
            <v>6</v>
          </cell>
          <cell r="Q76">
            <v>20</v>
          </cell>
          <cell r="R76">
            <v>11</v>
          </cell>
          <cell r="S76">
            <v>1</v>
          </cell>
          <cell r="T76">
            <v>0</v>
          </cell>
          <cell r="U76">
            <v>0</v>
          </cell>
        </row>
      </sheetData>
      <sheetData sheetId="7">
        <row r="90">
          <cell r="J90">
            <v>0</v>
          </cell>
          <cell r="K90">
            <v>11</v>
          </cell>
          <cell r="L90">
            <v>7</v>
          </cell>
          <cell r="M90">
            <v>6</v>
          </cell>
          <cell r="N90">
            <v>8</v>
          </cell>
          <cell r="O90">
            <v>8</v>
          </cell>
          <cell r="P90">
            <v>8</v>
          </cell>
          <cell r="Q90">
            <v>7</v>
          </cell>
          <cell r="R90">
            <v>25</v>
          </cell>
          <cell r="S90">
            <v>7</v>
          </cell>
          <cell r="T90">
            <v>1</v>
          </cell>
          <cell r="U90">
            <v>0</v>
          </cell>
        </row>
      </sheetData>
      <sheetData sheetId="8">
        <row r="15">
          <cell r="J15">
            <v>0</v>
          </cell>
          <cell r="K15">
            <v>1</v>
          </cell>
          <cell r="L15">
            <v>2</v>
          </cell>
          <cell r="M15">
            <v>4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1</v>
          </cell>
          <cell r="S15">
            <v>5</v>
          </cell>
          <cell r="T15">
            <v>0</v>
          </cell>
          <cell r="U15">
            <v>0</v>
          </cell>
        </row>
      </sheetData>
      <sheetData sheetId="9">
        <row r="15">
          <cell r="J15">
            <v>0</v>
          </cell>
          <cell r="K15">
            <v>2</v>
          </cell>
          <cell r="L15">
            <v>0</v>
          </cell>
          <cell r="M15">
            <v>0</v>
          </cell>
          <cell r="N15">
            <v>3</v>
          </cell>
          <cell r="O15">
            <v>2</v>
          </cell>
          <cell r="P15">
            <v>2</v>
          </cell>
          <cell r="Q15">
            <v>0</v>
          </cell>
          <cell r="R15">
            <v>0</v>
          </cell>
          <cell r="S15">
            <v>4</v>
          </cell>
          <cell r="T15">
            <v>0</v>
          </cell>
          <cell r="U15">
            <v>0</v>
          </cell>
        </row>
      </sheetData>
      <sheetData sheetId="10">
        <row r="21">
          <cell r="J21">
            <v>0</v>
          </cell>
          <cell r="K21">
            <v>2</v>
          </cell>
          <cell r="L21">
            <v>2</v>
          </cell>
          <cell r="M21">
            <v>1</v>
          </cell>
          <cell r="N21">
            <v>4</v>
          </cell>
          <cell r="O21">
            <v>2</v>
          </cell>
          <cell r="P21">
            <v>1</v>
          </cell>
          <cell r="Q21">
            <v>0</v>
          </cell>
          <cell r="R21">
            <v>0</v>
          </cell>
          <cell r="S21">
            <v>7</v>
          </cell>
          <cell r="T21">
            <v>0</v>
          </cell>
          <cell r="U21">
            <v>0</v>
          </cell>
        </row>
      </sheetData>
      <sheetData sheetId="11">
        <row r="25">
          <cell r="J25">
            <v>0</v>
          </cell>
          <cell r="K25">
            <v>2</v>
          </cell>
          <cell r="L25">
            <v>1</v>
          </cell>
          <cell r="M25">
            <v>0</v>
          </cell>
          <cell r="N25">
            <v>3</v>
          </cell>
          <cell r="O25">
            <v>5</v>
          </cell>
          <cell r="P25">
            <v>2</v>
          </cell>
          <cell r="Q25">
            <v>7</v>
          </cell>
          <cell r="R25">
            <v>3</v>
          </cell>
          <cell r="S25">
            <v>0</v>
          </cell>
          <cell r="T25">
            <v>0</v>
          </cell>
          <cell r="U25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1976"/>
      <sheetName val="Deviations in Increments of 5%"/>
      <sheetName val="Newfoundland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2</v>
          </cell>
          <cell r="Q9">
            <v>0</v>
          </cell>
          <cell r="R9">
            <v>1</v>
          </cell>
          <cell r="S9">
            <v>1</v>
          </cell>
          <cell r="T9">
            <v>0</v>
          </cell>
          <cell r="U9">
            <v>0</v>
          </cell>
        </row>
      </sheetData>
      <sheetData sheetId="3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3</v>
          </cell>
          <cell r="P6">
            <v>0</v>
          </cell>
          <cell r="Q6">
            <v>1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1</v>
          </cell>
          <cell r="M13">
            <v>2</v>
          </cell>
          <cell r="N13">
            <v>3</v>
          </cell>
          <cell r="O13">
            <v>0</v>
          </cell>
          <cell r="P13">
            <v>2</v>
          </cell>
          <cell r="Q13">
            <v>1</v>
          </cell>
          <cell r="R13">
            <v>0</v>
          </cell>
          <cell r="S13">
            <v>0</v>
          </cell>
          <cell r="T13">
            <v>2</v>
          </cell>
          <cell r="U13">
            <v>0</v>
          </cell>
        </row>
      </sheetData>
      <sheetData sheetId="5">
        <row r="12">
          <cell r="J12">
            <v>0</v>
          </cell>
          <cell r="K12">
            <v>0</v>
          </cell>
          <cell r="L12">
            <v>2</v>
          </cell>
          <cell r="M12">
            <v>2</v>
          </cell>
          <cell r="N12">
            <v>0</v>
          </cell>
          <cell r="O12">
            <v>2</v>
          </cell>
          <cell r="P12">
            <v>1</v>
          </cell>
          <cell r="Q12">
            <v>0</v>
          </cell>
          <cell r="R12">
            <v>0</v>
          </cell>
          <cell r="S12">
            <v>1</v>
          </cell>
          <cell r="T12">
            <v>2</v>
          </cell>
          <cell r="U12">
            <v>0</v>
          </cell>
        </row>
      </sheetData>
      <sheetData sheetId="6">
        <row r="77">
          <cell r="J77">
            <v>0</v>
          </cell>
          <cell r="K77">
            <v>5</v>
          </cell>
          <cell r="L77">
            <v>10</v>
          </cell>
          <cell r="M77">
            <v>8</v>
          </cell>
          <cell r="N77">
            <v>11</v>
          </cell>
          <cell r="O77">
            <v>5</v>
          </cell>
          <cell r="P77">
            <v>5</v>
          </cell>
          <cell r="Q77">
            <v>3</v>
          </cell>
          <cell r="R77">
            <v>7</v>
          </cell>
          <cell r="S77">
            <v>20</v>
          </cell>
          <cell r="T77">
            <v>1</v>
          </cell>
          <cell r="U77">
            <v>0</v>
          </cell>
        </row>
      </sheetData>
      <sheetData sheetId="7">
        <row r="97">
          <cell r="J97">
            <v>0</v>
          </cell>
          <cell r="K97">
            <v>10</v>
          </cell>
          <cell r="L97">
            <v>15</v>
          </cell>
          <cell r="M97">
            <v>8</v>
          </cell>
          <cell r="N97">
            <v>2</v>
          </cell>
          <cell r="O97">
            <v>5</v>
          </cell>
          <cell r="P97">
            <v>8</v>
          </cell>
          <cell r="Q97">
            <v>12</v>
          </cell>
          <cell r="R97">
            <v>26</v>
          </cell>
          <cell r="S97">
            <v>9</v>
          </cell>
          <cell r="T97">
            <v>0</v>
          </cell>
          <cell r="U97">
            <v>0</v>
          </cell>
        </row>
      </sheetData>
      <sheetData sheetId="8">
        <row r="16">
          <cell r="J16">
            <v>0</v>
          </cell>
          <cell r="K16">
            <v>0</v>
          </cell>
          <cell r="L16">
            <v>1</v>
          </cell>
          <cell r="M16">
            <v>2</v>
          </cell>
          <cell r="N16">
            <v>3</v>
          </cell>
          <cell r="O16">
            <v>0</v>
          </cell>
          <cell r="P16">
            <v>1</v>
          </cell>
          <cell r="Q16">
            <v>5</v>
          </cell>
          <cell r="R16">
            <v>2</v>
          </cell>
          <cell r="S16">
            <v>0</v>
          </cell>
          <cell r="T16">
            <v>0</v>
          </cell>
          <cell r="U16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1</v>
          </cell>
          <cell r="M16">
            <v>2</v>
          </cell>
          <cell r="N16">
            <v>2</v>
          </cell>
          <cell r="O16">
            <v>1</v>
          </cell>
          <cell r="P16">
            <v>4</v>
          </cell>
          <cell r="Q16">
            <v>2</v>
          </cell>
          <cell r="R16">
            <v>2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23">
          <cell r="J23">
            <v>0</v>
          </cell>
          <cell r="K23">
            <v>1</v>
          </cell>
          <cell r="L23">
            <v>2</v>
          </cell>
          <cell r="M23">
            <v>1</v>
          </cell>
          <cell r="N23">
            <v>4</v>
          </cell>
          <cell r="O23">
            <v>2</v>
          </cell>
          <cell r="P23">
            <v>2</v>
          </cell>
          <cell r="Q23">
            <v>4</v>
          </cell>
          <cell r="R23">
            <v>4</v>
          </cell>
          <cell r="S23">
            <v>0</v>
          </cell>
          <cell r="T23">
            <v>1</v>
          </cell>
          <cell r="U23">
            <v>0</v>
          </cell>
        </row>
      </sheetData>
      <sheetData sheetId="11">
        <row r="30">
          <cell r="J30">
            <v>0</v>
          </cell>
          <cell r="K30">
            <v>2</v>
          </cell>
          <cell r="L30">
            <v>3</v>
          </cell>
          <cell r="M30">
            <v>2</v>
          </cell>
          <cell r="N30">
            <v>2</v>
          </cell>
          <cell r="O30">
            <v>2</v>
          </cell>
          <cell r="P30">
            <v>6</v>
          </cell>
          <cell r="Q30">
            <v>3</v>
          </cell>
          <cell r="R30">
            <v>6</v>
          </cell>
          <cell r="S30">
            <v>2</v>
          </cell>
          <cell r="T30">
            <v>0</v>
          </cell>
          <cell r="U30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1987"/>
      <sheetName val="Deviations in Increments of 5%"/>
      <sheetName val="Newfoundland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2</v>
          </cell>
          <cell r="Q9">
            <v>1</v>
          </cell>
          <cell r="R9">
            <v>2</v>
          </cell>
          <cell r="S9">
            <v>0</v>
          </cell>
          <cell r="T9">
            <v>0</v>
          </cell>
          <cell r="U9">
            <v>1</v>
          </cell>
        </row>
      </sheetData>
      <sheetData sheetId="3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1</v>
          </cell>
          <cell r="O6">
            <v>2</v>
          </cell>
          <cell r="P6">
            <v>0</v>
          </cell>
          <cell r="Q6">
            <v>0</v>
          </cell>
          <cell r="R6">
            <v>1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1</v>
          </cell>
          <cell r="M13">
            <v>1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0</v>
          </cell>
          <cell r="T13">
            <v>1</v>
          </cell>
          <cell r="U13">
            <v>0</v>
          </cell>
        </row>
      </sheetData>
      <sheetData sheetId="5">
        <row r="12">
          <cell r="J12">
            <v>0</v>
          </cell>
          <cell r="K12">
            <v>1</v>
          </cell>
          <cell r="L12">
            <v>2</v>
          </cell>
          <cell r="M12">
            <v>0</v>
          </cell>
          <cell r="N12">
            <v>2</v>
          </cell>
          <cell r="O12">
            <v>0</v>
          </cell>
          <cell r="P12">
            <v>1</v>
          </cell>
          <cell r="Q12">
            <v>0</v>
          </cell>
          <cell r="R12">
            <v>1</v>
          </cell>
          <cell r="S12">
            <v>2</v>
          </cell>
          <cell r="T12">
            <v>1</v>
          </cell>
          <cell r="U12">
            <v>0</v>
          </cell>
        </row>
      </sheetData>
      <sheetData sheetId="6">
        <row r="77">
          <cell r="J77">
            <v>2</v>
          </cell>
          <cell r="K77">
            <v>3</v>
          </cell>
          <cell r="L77">
            <v>4</v>
          </cell>
          <cell r="M77">
            <v>8</v>
          </cell>
          <cell r="N77">
            <v>6</v>
          </cell>
          <cell r="O77">
            <v>12</v>
          </cell>
          <cell r="P77">
            <v>14</v>
          </cell>
          <cell r="Q77">
            <v>10</v>
          </cell>
          <cell r="R77">
            <v>7</v>
          </cell>
          <cell r="S77">
            <v>4</v>
          </cell>
          <cell r="T77">
            <v>5</v>
          </cell>
          <cell r="U77">
            <v>0</v>
          </cell>
        </row>
      </sheetData>
      <sheetData sheetId="7">
        <row r="101">
          <cell r="J101">
            <v>1</v>
          </cell>
          <cell r="K101">
            <v>4</v>
          </cell>
          <cell r="L101">
            <v>3</v>
          </cell>
          <cell r="M101">
            <v>6</v>
          </cell>
          <cell r="N101">
            <v>11</v>
          </cell>
          <cell r="O101">
            <v>14</v>
          </cell>
          <cell r="P101">
            <v>23</v>
          </cell>
          <cell r="Q101">
            <v>28</v>
          </cell>
          <cell r="R101">
            <v>9</v>
          </cell>
          <cell r="S101">
            <v>0</v>
          </cell>
          <cell r="T101">
            <v>0</v>
          </cell>
          <cell r="U101">
            <v>0</v>
          </cell>
        </row>
      </sheetData>
      <sheetData sheetId="8">
        <row r="16"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2</v>
          </cell>
          <cell r="O16">
            <v>3</v>
          </cell>
          <cell r="P16">
            <v>4</v>
          </cell>
          <cell r="Q16">
            <v>4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6</v>
          </cell>
          <cell r="P16">
            <v>8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28">
          <cell r="J28">
            <v>0</v>
          </cell>
          <cell r="K28">
            <v>2</v>
          </cell>
          <cell r="L28">
            <v>2</v>
          </cell>
          <cell r="M28">
            <v>4</v>
          </cell>
          <cell r="N28">
            <v>1</v>
          </cell>
          <cell r="O28">
            <v>2</v>
          </cell>
          <cell r="P28">
            <v>4</v>
          </cell>
          <cell r="Q28">
            <v>5</v>
          </cell>
          <cell r="R28">
            <v>2</v>
          </cell>
          <cell r="S28">
            <v>3</v>
          </cell>
          <cell r="T28">
            <v>1</v>
          </cell>
          <cell r="U28">
            <v>0</v>
          </cell>
        </row>
      </sheetData>
      <sheetData sheetId="11">
        <row r="34">
          <cell r="J34">
            <v>0</v>
          </cell>
          <cell r="K34">
            <v>0</v>
          </cell>
          <cell r="L34">
            <v>3</v>
          </cell>
          <cell r="M34">
            <v>2</v>
          </cell>
          <cell r="N34">
            <v>7</v>
          </cell>
          <cell r="O34">
            <v>6</v>
          </cell>
          <cell r="P34">
            <v>3</v>
          </cell>
          <cell r="Q34">
            <v>3</v>
          </cell>
          <cell r="R34">
            <v>2</v>
          </cell>
          <cell r="S34">
            <v>6</v>
          </cell>
          <cell r="T34">
            <v>0</v>
          </cell>
          <cell r="U3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1996"/>
      <sheetName val="Deviations in Increments of 5%"/>
      <sheetName val="Newfoundland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2</v>
          </cell>
          <cell r="P9">
            <v>1</v>
          </cell>
          <cell r="Q9">
            <v>0</v>
          </cell>
          <cell r="R9">
            <v>0</v>
          </cell>
          <cell r="S9">
            <v>1</v>
          </cell>
          <cell r="T9">
            <v>2</v>
          </cell>
          <cell r="U9">
            <v>0</v>
          </cell>
        </row>
      </sheetData>
      <sheetData sheetId="3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1</v>
          </cell>
          <cell r="O6">
            <v>1</v>
          </cell>
          <cell r="P6">
            <v>1</v>
          </cell>
          <cell r="Q6">
            <v>1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O13">
            <v>4</v>
          </cell>
          <cell r="P13">
            <v>5</v>
          </cell>
          <cell r="Q13">
            <v>0</v>
          </cell>
          <cell r="R13">
            <v>0</v>
          </cell>
          <cell r="S13">
            <v>1</v>
          </cell>
          <cell r="T13">
            <v>0</v>
          </cell>
          <cell r="U13">
            <v>0</v>
          </cell>
        </row>
      </sheetData>
      <sheetData sheetId="5">
        <row r="12">
          <cell r="J12">
            <v>0</v>
          </cell>
          <cell r="K12">
            <v>0</v>
          </cell>
          <cell r="L12">
            <v>2</v>
          </cell>
          <cell r="M12">
            <v>1</v>
          </cell>
          <cell r="N12">
            <v>0</v>
          </cell>
          <cell r="O12">
            <v>2</v>
          </cell>
          <cell r="P12">
            <v>2</v>
          </cell>
          <cell r="Q12">
            <v>0</v>
          </cell>
          <cell r="R12">
            <v>1</v>
          </cell>
          <cell r="S12">
            <v>1</v>
          </cell>
          <cell r="T12">
            <v>1</v>
          </cell>
          <cell r="U12">
            <v>0</v>
          </cell>
        </row>
      </sheetData>
      <sheetData sheetId="6">
        <row r="77">
          <cell r="J77">
            <v>1</v>
          </cell>
          <cell r="K77">
            <v>7</v>
          </cell>
          <cell r="L77">
            <v>2</v>
          </cell>
          <cell r="M77">
            <v>6</v>
          </cell>
          <cell r="N77">
            <v>4</v>
          </cell>
          <cell r="O77">
            <v>12</v>
          </cell>
          <cell r="P77">
            <v>17</v>
          </cell>
          <cell r="Q77">
            <v>8</v>
          </cell>
          <cell r="R77">
            <v>9</v>
          </cell>
          <cell r="S77">
            <v>8</v>
          </cell>
          <cell r="T77">
            <v>1</v>
          </cell>
          <cell r="U77">
            <v>0</v>
          </cell>
        </row>
      </sheetData>
      <sheetData sheetId="7">
        <row r="105">
          <cell r="J105">
            <v>0</v>
          </cell>
          <cell r="K105">
            <v>5</v>
          </cell>
          <cell r="L105">
            <v>5</v>
          </cell>
          <cell r="M105">
            <v>1</v>
          </cell>
          <cell r="N105">
            <v>13</v>
          </cell>
          <cell r="O105">
            <v>11</v>
          </cell>
          <cell r="P105">
            <v>39</v>
          </cell>
          <cell r="Q105">
            <v>27</v>
          </cell>
          <cell r="R105">
            <v>2</v>
          </cell>
          <cell r="S105">
            <v>0</v>
          </cell>
          <cell r="T105">
            <v>0</v>
          </cell>
          <cell r="U105">
            <v>0</v>
          </cell>
        </row>
      </sheetData>
      <sheetData sheetId="8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</v>
          </cell>
          <cell r="O16">
            <v>5</v>
          </cell>
          <cell r="P16">
            <v>8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1</v>
          </cell>
          <cell r="M16">
            <v>0</v>
          </cell>
          <cell r="N16">
            <v>0</v>
          </cell>
          <cell r="O16">
            <v>5</v>
          </cell>
          <cell r="P16">
            <v>6</v>
          </cell>
          <cell r="Q16">
            <v>2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28">
          <cell r="J28">
            <v>0</v>
          </cell>
          <cell r="K28">
            <v>0</v>
          </cell>
          <cell r="L28">
            <v>2</v>
          </cell>
          <cell r="M28">
            <v>0</v>
          </cell>
          <cell r="N28">
            <v>5</v>
          </cell>
          <cell r="O28">
            <v>8</v>
          </cell>
          <cell r="P28">
            <v>3</v>
          </cell>
          <cell r="Q28">
            <v>4</v>
          </cell>
          <cell r="R28">
            <v>2</v>
          </cell>
          <cell r="S28">
            <v>2</v>
          </cell>
          <cell r="T28">
            <v>0</v>
          </cell>
          <cell r="U28">
            <v>0</v>
          </cell>
        </row>
      </sheetData>
      <sheetData sheetId="11">
        <row r="36">
          <cell r="J36">
            <v>0</v>
          </cell>
          <cell r="K36">
            <v>1</v>
          </cell>
          <cell r="L36">
            <v>2</v>
          </cell>
          <cell r="M36">
            <v>2</v>
          </cell>
          <cell r="N36">
            <v>5</v>
          </cell>
          <cell r="O36">
            <v>3</v>
          </cell>
          <cell r="P36">
            <v>9</v>
          </cell>
          <cell r="Q36">
            <v>10</v>
          </cell>
          <cell r="R36">
            <v>0</v>
          </cell>
          <cell r="S36">
            <v>2</v>
          </cell>
          <cell r="T36">
            <v>0</v>
          </cell>
          <cell r="U36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2003"/>
      <sheetName val="Deviations in Increments of 5%"/>
      <sheetName val="Newfoundland &amp; Labrador"/>
      <sheetName val="Prince Edward Island"/>
      <sheetName val="Nova Scotia"/>
      <sheetName val="New Brunswick (2003)"/>
      <sheetName val="New Brunswick (2005)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2</v>
          </cell>
          <cell r="Q9">
            <v>1</v>
          </cell>
          <cell r="R9">
            <v>2</v>
          </cell>
          <cell r="S9">
            <v>0</v>
          </cell>
          <cell r="T9">
            <v>1</v>
          </cell>
          <cell r="U9">
            <v>0</v>
          </cell>
        </row>
      </sheetData>
      <sheetData sheetId="3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2</v>
          </cell>
          <cell r="P6">
            <v>2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1</v>
          </cell>
          <cell r="O13">
            <v>3</v>
          </cell>
          <cell r="P13">
            <v>2</v>
          </cell>
          <cell r="Q13">
            <v>4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</row>
      </sheetData>
      <sheetData sheetId="5"/>
      <sheetData sheetId="6">
        <row r="12">
          <cell r="J12">
            <v>0</v>
          </cell>
          <cell r="K12">
            <v>1</v>
          </cell>
          <cell r="L12">
            <v>0</v>
          </cell>
          <cell r="M12">
            <v>1</v>
          </cell>
          <cell r="N12">
            <v>2</v>
          </cell>
          <cell r="O12">
            <v>1</v>
          </cell>
          <cell r="P12">
            <v>1</v>
          </cell>
          <cell r="Q12">
            <v>0</v>
          </cell>
          <cell r="R12">
            <v>4</v>
          </cell>
          <cell r="S12">
            <v>0</v>
          </cell>
          <cell r="T12">
            <v>0</v>
          </cell>
          <cell r="U12">
            <v>0</v>
          </cell>
        </row>
      </sheetData>
      <sheetData sheetId="7">
        <row r="77">
          <cell r="J77">
            <v>0</v>
          </cell>
          <cell r="K77">
            <v>1</v>
          </cell>
          <cell r="L77">
            <v>2</v>
          </cell>
          <cell r="M77">
            <v>3</v>
          </cell>
          <cell r="N77">
            <v>9</v>
          </cell>
          <cell r="O77">
            <v>14</v>
          </cell>
          <cell r="P77">
            <v>27</v>
          </cell>
          <cell r="Q77">
            <v>19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</row>
      </sheetData>
      <sheetData sheetId="8">
        <row r="108">
          <cell r="J108">
            <v>1</v>
          </cell>
          <cell r="K108">
            <v>5</v>
          </cell>
          <cell r="L108">
            <v>4</v>
          </cell>
          <cell r="M108">
            <v>3</v>
          </cell>
          <cell r="N108">
            <v>8</v>
          </cell>
          <cell r="O108">
            <v>22</v>
          </cell>
          <cell r="P108">
            <v>31</v>
          </cell>
          <cell r="Q108">
            <v>23</v>
          </cell>
          <cell r="R108">
            <v>9</v>
          </cell>
          <cell r="S108">
            <v>0</v>
          </cell>
          <cell r="T108">
            <v>0</v>
          </cell>
          <cell r="U108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1</v>
          </cell>
          <cell r="O16">
            <v>6</v>
          </cell>
          <cell r="P16">
            <v>6</v>
          </cell>
          <cell r="Q16">
            <v>1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4</v>
          </cell>
          <cell r="O16">
            <v>2</v>
          </cell>
          <cell r="P16">
            <v>6</v>
          </cell>
          <cell r="Q16">
            <v>2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1">
        <row r="30">
          <cell r="J30">
            <v>0</v>
          </cell>
          <cell r="K30">
            <v>0</v>
          </cell>
          <cell r="L30">
            <v>1</v>
          </cell>
          <cell r="M30">
            <v>0</v>
          </cell>
          <cell r="N30">
            <v>7</v>
          </cell>
          <cell r="O30">
            <v>8</v>
          </cell>
          <cell r="P30">
            <v>4</v>
          </cell>
          <cell r="Q30">
            <v>4</v>
          </cell>
          <cell r="R30">
            <v>3</v>
          </cell>
          <cell r="S30">
            <v>1</v>
          </cell>
          <cell r="T30">
            <v>0</v>
          </cell>
          <cell r="U30">
            <v>0</v>
          </cell>
        </row>
      </sheetData>
      <sheetData sheetId="12">
        <row r="38">
          <cell r="J38">
            <v>0</v>
          </cell>
          <cell r="K38">
            <v>0</v>
          </cell>
          <cell r="L38">
            <v>1</v>
          </cell>
          <cell r="M38">
            <v>1</v>
          </cell>
          <cell r="N38">
            <v>5</v>
          </cell>
          <cell r="O38">
            <v>7</v>
          </cell>
          <cell r="P38">
            <v>17</v>
          </cell>
          <cell r="Q38">
            <v>3</v>
          </cell>
          <cell r="R38">
            <v>2</v>
          </cell>
          <cell r="S38">
            <v>0</v>
          </cell>
          <cell r="T38">
            <v>0</v>
          </cell>
          <cell r="U38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, 2013"/>
      <sheetName val="Deviations in Increments of 5%"/>
      <sheetName val="Newfoundland &amp; Labrador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1</v>
          </cell>
          <cell r="Q9">
            <v>1</v>
          </cell>
          <cell r="R9">
            <v>3</v>
          </cell>
          <cell r="S9">
            <v>1</v>
          </cell>
          <cell r="T9">
            <v>0</v>
          </cell>
          <cell r="U9">
            <v>0</v>
          </cell>
        </row>
      </sheetData>
      <sheetData sheetId="3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3</v>
          </cell>
          <cell r="P6">
            <v>1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</row>
      </sheetData>
      <sheetData sheetId="4">
        <row r="13">
          <cell r="J13">
            <v>0</v>
          </cell>
          <cell r="K13">
            <v>0</v>
          </cell>
          <cell r="L13">
            <v>0</v>
          </cell>
          <cell r="M13">
            <v>3</v>
          </cell>
          <cell r="N13">
            <v>0</v>
          </cell>
          <cell r="O13">
            <v>3</v>
          </cell>
          <cell r="P13">
            <v>2</v>
          </cell>
          <cell r="Q13">
            <v>1</v>
          </cell>
          <cell r="R13">
            <v>2</v>
          </cell>
          <cell r="S13">
            <v>0</v>
          </cell>
          <cell r="T13">
            <v>0</v>
          </cell>
          <cell r="U13">
            <v>0</v>
          </cell>
        </row>
      </sheetData>
      <sheetData sheetId="5">
        <row r="12"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1</v>
          </cell>
          <cell r="O12">
            <v>0</v>
          </cell>
          <cell r="P12">
            <v>0</v>
          </cell>
          <cell r="Q12">
            <v>5</v>
          </cell>
          <cell r="R12">
            <v>0</v>
          </cell>
          <cell r="S12">
            <v>1</v>
          </cell>
          <cell r="T12">
            <v>0</v>
          </cell>
          <cell r="U12">
            <v>0</v>
          </cell>
        </row>
      </sheetData>
      <sheetData sheetId="6">
        <row r="80">
          <cell r="J80">
            <v>1</v>
          </cell>
          <cell r="K80">
            <v>1</v>
          </cell>
          <cell r="L80">
            <v>3</v>
          </cell>
          <cell r="M80">
            <v>2</v>
          </cell>
          <cell r="N80">
            <v>10</v>
          </cell>
          <cell r="O80">
            <v>15</v>
          </cell>
          <cell r="P80">
            <v>24</v>
          </cell>
          <cell r="Q80">
            <v>20</v>
          </cell>
          <cell r="R80">
            <v>2</v>
          </cell>
          <cell r="S80">
            <v>0</v>
          </cell>
          <cell r="T80">
            <v>0</v>
          </cell>
          <cell r="U80">
            <v>0</v>
          </cell>
        </row>
      </sheetData>
      <sheetData sheetId="7">
        <row r="123">
          <cell r="J123">
            <v>1</v>
          </cell>
          <cell r="K123">
            <v>6</v>
          </cell>
          <cell r="L123">
            <v>3</v>
          </cell>
          <cell r="M123">
            <v>9</v>
          </cell>
          <cell r="N123">
            <v>10</v>
          </cell>
          <cell r="O123">
            <v>27</v>
          </cell>
          <cell r="P123">
            <v>27</v>
          </cell>
          <cell r="Q123">
            <v>16</v>
          </cell>
          <cell r="R123">
            <v>19</v>
          </cell>
          <cell r="S123">
            <v>1</v>
          </cell>
          <cell r="T123">
            <v>2</v>
          </cell>
          <cell r="U123">
            <v>0</v>
          </cell>
        </row>
      </sheetData>
      <sheetData sheetId="8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2</v>
          </cell>
          <cell r="O16">
            <v>6</v>
          </cell>
          <cell r="P16">
            <v>3</v>
          </cell>
          <cell r="Q16">
            <v>3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3</v>
          </cell>
          <cell r="O16">
            <v>5</v>
          </cell>
          <cell r="P16">
            <v>4</v>
          </cell>
          <cell r="Q16">
            <v>2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36"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2</v>
          </cell>
          <cell r="O36">
            <v>16</v>
          </cell>
          <cell r="P36">
            <v>15</v>
          </cell>
          <cell r="Q36">
            <v>1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</row>
      </sheetData>
      <sheetData sheetId="11">
        <row r="44">
          <cell r="J44">
            <v>0</v>
          </cell>
          <cell r="K44">
            <v>0</v>
          </cell>
          <cell r="L44">
            <v>0</v>
          </cell>
          <cell r="M44">
            <v>5</v>
          </cell>
          <cell r="N44">
            <v>4</v>
          </cell>
          <cell r="O44">
            <v>12</v>
          </cell>
          <cell r="P44">
            <v>9</v>
          </cell>
          <cell r="Q44">
            <v>10</v>
          </cell>
          <cell r="R44">
            <v>1</v>
          </cell>
          <cell r="S44">
            <v>1</v>
          </cell>
          <cell r="T44">
            <v>0</v>
          </cell>
          <cell r="U44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resentation Orders, 2023"/>
      <sheetName val="Deviations in Increments of 5%"/>
      <sheetName val="Newfoundland &amp; Labrador"/>
      <sheetName val="Newfoundland"/>
      <sheetName val="Prince Edward Island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2</v>
          </cell>
          <cell r="Q9">
            <v>0</v>
          </cell>
          <cell r="R9">
            <v>2</v>
          </cell>
          <cell r="S9">
            <v>2</v>
          </cell>
          <cell r="T9">
            <v>0</v>
          </cell>
          <cell r="U9">
            <v>0</v>
          </cell>
        </row>
      </sheetData>
      <sheetData sheetId="3"/>
      <sheetData sheetId="4"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2</v>
          </cell>
          <cell r="P6">
            <v>2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</row>
      </sheetData>
      <sheetData sheetId="5">
        <row r="13">
          <cell r="J13">
            <v>0</v>
          </cell>
          <cell r="K13">
            <v>0</v>
          </cell>
          <cell r="L13">
            <v>0</v>
          </cell>
          <cell r="M13">
            <v>4</v>
          </cell>
          <cell r="N13">
            <v>2</v>
          </cell>
          <cell r="O13">
            <v>0</v>
          </cell>
          <cell r="P13">
            <v>0</v>
          </cell>
          <cell r="Q13">
            <v>1</v>
          </cell>
          <cell r="R13">
            <v>3</v>
          </cell>
          <cell r="S13">
            <v>1</v>
          </cell>
          <cell r="T13">
            <v>0</v>
          </cell>
          <cell r="U13">
            <v>0</v>
          </cell>
        </row>
      </sheetData>
      <sheetData sheetId="6">
        <row r="12">
          <cell r="J12">
            <v>0</v>
          </cell>
          <cell r="K12">
            <v>1</v>
          </cell>
          <cell r="L12">
            <v>1</v>
          </cell>
          <cell r="M12">
            <v>0</v>
          </cell>
          <cell r="N12">
            <v>2</v>
          </cell>
          <cell r="O12">
            <v>0</v>
          </cell>
          <cell r="P12">
            <v>2</v>
          </cell>
          <cell r="Q12">
            <v>1</v>
          </cell>
          <cell r="R12">
            <v>2</v>
          </cell>
          <cell r="S12">
            <v>1</v>
          </cell>
          <cell r="T12">
            <v>0</v>
          </cell>
          <cell r="U12">
            <v>0</v>
          </cell>
        </row>
      </sheetData>
      <sheetData sheetId="7">
        <row r="80">
          <cell r="J80">
            <v>0</v>
          </cell>
          <cell r="K80">
            <v>0</v>
          </cell>
          <cell r="L80">
            <v>5</v>
          </cell>
          <cell r="M80">
            <v>2</v>
          </cell>
          <cell r="N80">
            <v>5</v>
          </cell>
          <cell r="O80">
            <v>17</v>
          </cell>
          <cell r="P80">
            <v>36</v>
          </cell>
          <cell r="Q80">
            <v>12</v>
          </cell>
          <cell r="R80">
            <v>1</v>
          </cell>
          <cell r="S80">
            <v>0</v>
          </cell>
          <cell r="T80">
            <v>0</v>
          </cell>
          <cell r="U80">
            <v>0</v>
          </cell>
        </row>
      </sheetData>
      <sheetData sheetId="8">
        <row r="124">
          <cell r="J124">
            <v>3</v>
          </cell>
          <cell r="K124">
            <v>0</v>
          </cell>
          <cell r="L124">
            <v>2</v>
          </cell>
          <cell r="M124">
            <v>5</v>
          </cell>
          <cell r="N124">
            <v>16</v>
          </cell>
          <cell r="O124">
            <v>30</v>
          </cell>
          <cell r="P124">
            <v>32</v>
          </cell>
          <cell r="Q124">
            <v>24</v>
          </cell>
          <cell r="R124">
            <v>8</v>
          </cell>
          <cell r="S124">
            <v>2</v>
          </cell>
          <cell r="T124">
            <v>0</v>
          </cell>
          <cell r="U124">
            <v>0</v>
          </cell>
        </row>
      </sheetData>
      <sheetData sheetId="9">
        <row r="16"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4</v>
          </cell>
          <cell r="P16">
            <v>8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</sheetData>
      <sheetData sheetId="10">
        <row r="16"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3</v>
          </cell>
          <cell r="O16">
            <v>0</v>
          </cell>
          <cell r="P16">
            <v>3</v>
          </cell>
          <cell r="Q16">
            <v>4</v>
          </cell>
          <cell r="R16">
            <v>3</v>
          </cell>
          <cell r="S16">
            <v>0</v>
          </cell>
          <cell r="T16">
            <v>0</v>
          </cell>
          <cell r="U16">
            <v>0</v>
          </cell>
        </row>
      </sheetData>
      <sheetData sheetId="11">
        <row r="39"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2</v>
          </cell>
          <cell r="O39">
            <v>21</v>
          </cell>
          <cell r="P39">
            <v>10</v>
          </cell>
          <cell r="Q39">
            <v>4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</row>
      </sheetData>
      <sheetData sheetId="12">
        <row r="45">
          <cell r="J45">
            <v>0</v>
          </cell>
          <cell r="K45">
            <v>1</v>
          </cell>
          <cell r="L45">
            <v>0</v>
          </cell>
          <cell r="M45">
            <v>0</v>
          </cell>
          <cell r="N45">
            <v>4</v>
          </cell>
          <cell r="O45">
            <v>11</v>
          </cell>
          <cell r="P45">
            <v>21</v>
          </cell>
          <cell r="Q45">
            <v>6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2279A-E1DF-4866-94A1-36ECD0DCADCF}">
  <dimension ref="A1:N34"/>
  <sheetViews>
    <sheetView topLeftCell="A49" zoomScaleNormal="100" workbookViewId="0">
      <selection activeCell="C101" sqref="C101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28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[1]Newfoundland!J9</f>
        <v>0</v>
      </c>
      <c r="C4" s="12">
        <f>[1]Newfoundland!K9</f>
        <v>1</v>
      </c>
      <c r="D4" s="12">
        <f>[1]Newfoundland!L9</f>
        <v>1</v>
      </c>
      <c r="E4" s="12">
        <f>[1]Newfoundland!M9</f>
        <v>0</v>
      </c>
      <c r="F4" s="12">
        <f>[1]Newfoundland!N9</f>
        <v>0</v>
      </c>
      <c r="G4" s="12">
        <f>[1]Newfoundland!O9</f>
        <v>0</v>
      </c>
      <c r="H4" s="12">
        <f>[1]Newfoundland!P9</f>
        <v>2</v>
      </c>
      <c r="I4" s="12">
        <f>[1]Newfoundland!Q9</f>
        <v>1</v>
      </c>
      <c r="J4" s="12">
        <f>[1]Newfoundland!R9</f>
        <v>1</v>
      </c>
      <c r="K4" s="12">
        <f>[1]Newfoundland!S9</f>
        <v>1</v>
      </c>
      <c r="L4" s="12">
        <f>[1]Newfoundland!T9</f>
        <v>0</v>
      </c>
      <c r="M4" s="12">
        <f>[1]Newfoundland!U9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</v>
      </c>
      <c r="C5" s="14">
        <f t="shared" si="0"/>
        <v>0.14285714285714285</v>
      </c>
      <c r="D5" s="14">
        <f t="shared" si="0"/>
        <v>0.14285714285714285</v>
      </c>
      <c r="E5" s="14">
        <f t="shared" si="0"/>
        <v>0</v>
      </c>
      <c r="F5" s="14">
        <f t="shared" si="0"/>
        <v>0</v>
      </c>
      <c r="G5" s="14">
        <f t="shared" si="0"/>
        <v>0</v>
      </c>
      <c r="H5" s="14">
        <f t="shared" si="0"/>
        <v>0.2857142857142857</v>
      </c>
      <c r="I5" s="14">
        <f t="shared" si="0"/>
        <v>0.14285714285714285</v>
      </c>
      <c r="J5" s="14">
        <f t="shared" si="0"/>
        <v>0.14285714285714285</v>
      </c>
      <c r="K5" s="14">
        <f t="shared" si="0"/>
        <v>0.14285714285714285</v>
      </c>
      <c r="L5" s="14">
        <f t="shared" si="0"/>
        <v>0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'[1]Prince Edward Island'!J6</f>
        <v>0</v>
      </c>
      <c r="C7" s="12">
        <f>'[1]Prince Edward Island'!K6</f>
        <v>0</v>
      </c>
      <c r="D7" s="12">
        <f>'[1]Prince Edward Island'!L6</f>
        <v>1</v>
      </c>
      <c r="E7" s="12">
        <f>'[1]Prince Edward Island'!M6</f>
        <v>1</v>
      </c>
      <c r="F7" s="12">
        <f>'[1]Prince Edward Island'!N6</f>
        <v>0</v>
      </c>
      <c r="G7" s="12">
        <f>'[1]Prince Edward Island'!O6</f>
        <v>0</v>
      </c>
      <c r="H7" s="12">
        <f>'[1]Prince Edward Island'!P6</f>
        <v>0</v>
      </c>
      <c r="I7" s="12">
        <f>'[1]Prince Edward Island'!Q6</f>
        <v>0</v>
      </c>
      <c r="J7" s="12">
        <f>'[1]Prince Edward Island'!R6</f>
        <v>2</v>
      </c>
      <c r="K7" s="12">
        <f>'[1]Prince Edward Island'!S6</f>
        <v>0</v>
      </c>
      <c r="L7" s="12">
        <f>'[1]Prince Edward Island'!T6</f>
        <v>0</v>
      </c>
      <c r="M7" s="12">
        <f>'[1]Prince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0.25</v>
      </c>
      <c r="E8" s="16">
        <f t="shared" si="1"/>
        <v>0.25</v>
      </c>
      <c r="F8" s="16">
        <f t="shared" si="1"/>
        <v>0</v>
      </c>
      <c r="G8" s="16">
        <f t="shared" si="1"/>
        <v>0</v>
      </c>
      <c r="H8" s="16">
        <f t="shared" si="1"/>
        <v>0</v>
      </c>
      <c r="I8" s="16">
        <f t="shared" si="1"/>
        <v>0</v>
      </c>
      <c r="J8" s="16">
        <f t="shared" si="1"/>
        <v>0.5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'[1]Nova Scotia'!J13</f>
        <v>0</v>
      </c>
      <c r="C10" s="12">
        <f>'[1]Nova Scotia'!K13</f>
        <v>0</v>
      </c>
      <c r="D10" s="12">
        <f>'[1]Nova Scotia'!L13</f>
        <v>0</v>
      </c>
      <c r="E10" s="12">
        <f>'[1]Nova Scotia'!M13</f>
        <v>3</v>
      </c>
      <c r="F10" s="12">
        <f>'[1]Nova Scotia'!N13</f>
        <v>1</v>
      </c>
      <c r="G10" s="12">
        <f>'[1]Nova Scotia'!O13</f>
        <v>2</v>
      </c>
      <c r="H10" s="12">
        <f>'[1]Nova Scotia'!P13</f>
        <v>2</v>
      </c>
      <c r="I10" s="12">
        <f>'[1]Nova Scotia'!Q13</f>
        <v>1</v>
      </c>
      <c r="J10" s="12">
        <f>'[1]Nova Scotia'!R13</f>
        <v>1</v>
      </c>
      <c r="K10" s="12">
        <f>'[1]Nova Scotia'!S13</f>
        <v>1</v>
      </c>
      <c r="L10" s="12">
        <f>'[1]Nova Scotia'!T13</f>
        <v>0</v>
      </c>
      <c r="M10" s="12">
        <f>'[1]Nova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0</v>
      </c>
      <c r="E11" s="16">
        <f t="shared" si="2"/>
        <v>0.27272727272727271</v>
      </c>
      <c r="F11" s="16">
        <f t="shared" si="2"/>
        <v>9.0909090909090912E-2</v>
      </c>
      <c r="G11" s="16">
        <f t="shared" si="2"/>
        <v>0.18181818181818182</v>
      </c>
      <c r="H11" s="16">
        <f t="shared" si="2"/>
        <v>0.18181818181818182</v>
      </c>
      <c r="I11" s="16">
        <f t="shared" si="2"/>
        <v>9.0909090909090912E-2</v>
      </c>
      <c r="J11" s="16">
        <f t="shared" si="2"/>
        <v>9.0909090909090912E-2</v>
      </c>
      <c r="K11" s="16">
        <f t="shared" si="2"/>
        <v>9.0909090909090912E-2</v>
      </c>
      <c r="L11" s="16">
        <f t="shared" si="2"/>
        <v>0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'[1]New Brunswick'!J12</f>
        <v>0</v>
      </c>
      <c r="C13" s="12">
        <f>'[1]New Brunswick'!K12</f>
        <v>0</v>
      </c>
      <c r="D13" s="12">
        <f>'[1]New Brunswick'!L12</f>
        <v>1</v>
      </c>
      <c r="E13" s="12">
        <f>'[1]New Brunswick'!M12</f>
        <v>1</v>
      </c>
      <c r="F13" s="12">
        <f>'[1]New Brunswick'!N12</f>
        <v>2</v>
      </c>
      <c r="G13" s="12">
        <f>'[1]New Brunswick'!O12</f>
        <v>3</v>
      </c>
      <c r="H13" s="12">
        <f>'[1]New Brunswick'!P12</f>
        <v>0</v>
      </c>
      <c r="I13" s="12">
        <f>'[1]New Brunswick'!Q12</f>
        <v>0</v>
      </c>
      <c r="J13" s="12">
        <f>'[1]New Brunswick'!R12</f>
        <v>1</v>
      </c>
      <c r="K13" s="12">
        <f>'[1]New Brunswick'!S12</f>
        <v>1</v>
      </c>
      <c r="L13" s="12">
        <f>'[1]New Brunswick'!T12</f>
        <v>1</v>
      </c>
      <c r="M13" s="12">
        <f>'[1]New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</v>
      </c>
      <c r="D14" s="16">
        <f t="shared" si="3"/>
        <v>0.1</v>
      </c>
      <c r="E14" s="16">
        <f t="shared" si="3"/>
        <v>0.1</v>
      </c>
      <c r="F14" s="16">
        <f t="shared" si="3"/>
        <v>0.2</v>
      </c>
      <c r="G14" s="16">
        <f t="shared" si="3"/>
        <v>0.3</v>
      </c>
      <c r="H14" s="16">
        <f t="shared" si="3"/>
        <v>0</v>
      </c>
      <c r="I14" s="16">
        <f t="shared" si="3"/>
        <v>0</v>
      </c>
      <c r="J14" s="16">
        <f t="shared" si="3"/>
        <v>0.1</v>
      </c>
      <c r="K14" s="16">
        <f t="shared" si="3"/>
        <v>0.1</v>
      </c>
      <c r="L14" s="16">
        <f t="shared" si="3"/>
        <v>0.1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[1]Quebec!J76</f>
        <v>0</v>
      </c>
      <c r="C16" s="12">
        <f>[1]Quebec!K76</f>
        <v>5</v>
      </c>
      <c r="D16" s="12">
        <f>[1]Quebec!L76</f>
        <v>7</v>
      </c>
      <c r="E16" s="12">
        <f>[1]Quebec!M76</f>
        <v>0</v>
      </c>
      <c r="F16" s="12">
        <f>[1]Quebec!N76</f>
        <v>7</v>
      </c>
      <c r="G16" s="12">
        <f>[1]Quebec!O76</f>
        <v>17</v>
      </c>
      <c r="H16" s="12">
        <f>[1]Quebec!P76</f>
        <v>6</v>
      </c>
      <c r="I16" s="12">
        <f>[1]Quebec!Q76</f>
        <v>20</v>
      </c>
      <c r="J16" s="12">
        <f>[1]Quebec!R76</f>
        <v>11</v>
      </c>
      <c r="K16" s="12">
        <f>[1]Quebec!S76</f>
        <v>1</v>
      </c>
      <c r="L16" s="12">
        <f>[1]Quebec!T76</f>
        <v>0</v>
      </c>
      <c r="M16" s="12">
        <f>[1]Quebec!U76</f>
        <v>0</v>
      </c>
      <c r="N16" s="10">
        <f>SUM(B16:M16)</f>
        <v>74</v>
      </c>
    </row>
    <row r="17" spans="1:14" ht="15.75" x14ac:dyDescent="0.25">
      <c r="A17" s="10" t="s">
        <v>1</v>
      </c>
      <c r="B17" s="16">
        <f t="shared" ref="B17:M17" si="4">B16/$N16</f>
        <v>0</v>
      </c>
      <c r="C17" s="16">
        <f t="shared" si="4"/>
        <v>6.7567567567567571E-2</v>
      </c>
      <c r="D17" s="16">
        <f t="shared" si="4"/>
        <v>9.45945945945946E-2</v>
      </c>
      <c r="E17" s="16">
        <f t="shared" si="4"/>
        <v>0</v>
      </c>
      <c r="F17" s="16">
        <f t="shared" si="4"/>
        <v>9.45945945945946E-2</v>
      </c>
      <c r="G17" s="16">
        <f t="shared" si="4"/>
        <v>0.22972972972972974</v>
      </c>
      <c r="H17" s="16">
        <f t="shared" si="4"/>
        <v>8.1081081081081086E-2</v>
      </c>
      <c r="I17" s="16">
        <f t="shared" si="4"/>
        <v>0.27027027027027029</v>
      </c>
      <c r="J17" s="16">
        <f t="shared" si="4"/>
        <v>0.14864864864864866</v>
      </c>
      <c r="K17" s="16">
        <f t="shared" si="4"/>
        <v>1.3513513513513514E-2</v>
      </c>
      <c r="L17" s="16">
        <f t="shared" si="4"/>
        <v>0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[1]Ontario!J90</f>
        <v>0</v>
      </c>
      <c r="C19" s="12">
        <f>[1]Ontario!K90</f>
        <v>11</v>
      </c>
      <c r="D19" s="12">
        <f>[1]Ontario!L90</f>
        <v>7</v>
      </c>
      <c r="E19" s="12">
        <f>[1]Ontario!M90</f>
        <v>6</v>
      </c>
      <c r="F19" s="12">
        <f>[1]Ontario!N90</f>
        <v>8</v>
      </c>
      <c r="G19" s="12">
        <f>[1]Ontario!O90</f>
        <v>8</v>
      </c>
      <c r="H19" s="12">
        <f>[1]Ontario!P90</f>
        <v>8</v>
      </c>
      <c r="I19" s="12">
        <f>[1]Ontario!Q90</f>
        <v>7</v>
      </c>
      <c r="J19" s="12">
        <f>[1]Ontario!R90</f>
        <v>25</v>
      </c>
      <c r="K19" s="12">
        <f>[1]Ontario!S90</f>
        <v>7</v>
      </c>
      <c r="L19" s="12">
        <f>[1]Ontario!T90</f>
        <v>1</v>
      </c>
      <c r="M19" s="12">
        <f>[1]Ontario!U90</f>
        <v>0</v>
      </c>
      <c r="N19" s="10">
        <f>SUM(B19:M19)</f>
        <v>88</v>
      </c>
    </row>
    <row r="20" spans="1:14" ht="15.75" x14ac:dyDescent="0.25">
      <c r="A20" s="10" t="s">
        <v>1</v>
      </c>
      <c r="B20" s="16">
        <f t="shared" ref="B20:M20" si="5">B19/$N19</f>
        <v>0</v>
      </c>
      <c r="C20" s="16">
        <f t="shared" si="5"/>
        <v>0.125</v>
      </c>
      <c r="D20" s="16">
        <f t="shared" si="5"/>
        <v>7.9545454545454544E-2</v>
      </c>
      <c r="E20" s="16">
        <f t="shared" si="5"/>
        <v>6.8181818181818177E-2</v>
      </c>
      <c r="F20" s="16">
        <f t="shared" si="5"/>
        <v>9.0909090909090912E-2</v>
      </c>
      <c r="G20" s="16">
        <f t="shared" si="5"/>
        <v>9.0909090909090912E-2</v>
      </c>
      <c r="H20" s="16">
        <f t="shared" si="5"/>
        <v>9.0909090909090912E-2</v>
      </c>
      <c r="I20" s="16">
        <f t="shared" si="5"/>
        <v>7.9545454545454544E-2</v>
      </c>
      <c r="J20" s="16">
        <f t="shared" si="5"/>
        <v>0.28409090909090912</v>
      </c>
      <c r="K20" s="16">
        <f t="shared" si="5"/>
        <v>7.9545454545454544E-2</v>
      </c>
      <c r="L20" s="16">
        <f t="shared" si="5"/>
        <v>1.1363636363636364E-2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[1]Manitoba!J15</f>
        <v>0</v>
      </c>
      <c r="C22" s="12">
        <f>[1]Manitoba!K15</f>
        <v>1</v>
      </c>
      <c r="D22" s="12">
        <f>[1]Manitoba!L15</f>
        <v>2</v>
      </c>
      <c r="E22" s="12">
        <f>[1]Manitoba!M15</f>
        <v>4</v>
      </c>
      <c r="F22" s="12">
        <f>[1]Manitoba!N15</f>
        <v>0</v>
      </c>
      <c r="G22" s="12">
        <f>[1]Manitoba!O15</f>
        <v>0</v>
      </c>
      <c r="H22" s="12">
        <f>[1]Manitoba!P15</f>
        <v>0</v>
      </c>
      <c r="I22" s="12">
        <f>[1]Manitoba!Q15</f>
        <v>0</v>
      </c>
      <c r="J22" s="12">
        <f>[1]Manitoba!R15</f>
        <v>1</v>
      </c>
      <c r="K22" s="12">
        <f>[1]Manitoba!S15</f>
        <v>5</v>
      </c>
      <c r="L22" s="12">
        <f>[1]Manitoba!T15</f>
        <v>0</v>
      </c>
      <c r="M22" s="12">
        <f>[1]Manitoba!U15</f>
        <v>0</v>
      </c>
      <c r="N22" s="10">
        <f>SUM(B22:M22)</f>
        <v>13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7.6923076923076927E-2</v>
      </c>
      <c r="D23" s="16">
        <f t="shared" si="6"/>
        <v>0.15384615384615385</v>
      </c>
      <c r="E23" s="16">
        <f t="shared" si="6"/>
        <v>0.30769230769230771</v>
      </c>
      <c r="F23" s="16">
        <f t="shared" si="6"/>
        <v>0</v>
      </c>
      <c r="G23" s="16">
        <f t="shared" si="6"/>
        <v>0</v>
      </c>
      <c r="H23" s="16">
        <f t="shared" si="6"/>
        <v>0</v>
      </c>
      <c r="I23" s="16">
        <f t="shared" si="6"/>
        <v>0</v>
      </c>
      <c r="J23" s="16">
        <f t="shared" si="6"/>
        <v>7.6923076923076927E-2</v>
      </c>
      <c r="K23" s="16">
        <f t="shared" si="6"/>
        <v>0.38461538461538464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[1]Saskatchewan!J15</f>
        <v>0</v>
      </c>
      <c r="C25" s="12">
        <f>[1]Saskatchewan!K15</f>
        <v>2</v>
      </c>
      <c r="D25" s="12">
        <f>[1]Saskatchewan!L15</f>
        <v>0</v>
      </c>
      <c r="E25" s="12">
        <f>[1]Saskatchewan!M15</f>
        <v>0</v>
      </c>
      <c r="F25" s="12">
        <f>[1]Saskatchewan!N15</f>
        <v>3</v>
      </c>
      <c r="G25" s="12">
        <f>[1]Saskatchewan!O15</f>
        <v>2</v>
      </c>
      <c r="H25" s="12">
        <f>[1]Saskatchewan!P15</f>
        <v>2</v>
      </c>
      <c r="I25" s="12">
        <f>[1]Saskatchewan!Q15</f>
        <v>0</v>
      </c>
      <c r="J25" s="12">
        <f>[1]Saskatchewan!R15</f>
        <v>0</v>
      </c>
      <c r="K25" s="12">
        <f>[1]Saskatchewan!S15</f>
        <v>4</v>
      </c>
      <c r="L25" s="12">
        <f>[1]Saskatchewan!T15</f>
        <v>0</v>
      </c>
      <c r="M25" s="12">
        <f>[1]Saskatchewan!U15</f>
        <v>0</v>
      </c>
      <c r="N25" s="10">
        <f>SUM(B25:M25)</f>
        <v>13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0.15384615384615385</v>
      </c>
      <c r="D26" s="16">
        <f t="shared" si="7"/>
        <v>0</v>
      </c>
      <c r="E26" s="16">
        <f t="shared" si="7"/>
        <v>0</v>
      </c>
      <c r="F26" s="16">
        <f t="shared" si="7"/>
        <v>0.23076923076923078</v>
      </c>
      <c r="G26" s="16">
        <f t="shared" si="7"/>
        <v>0.15384615384615385</v>
      </c>
      <c r="H26" s="16">
        <f t="shared" si="7"/>
        <v>0.15384615384615385</v>
      </c>
      <c r="I26" s="16">
        <f t="shared" si="7"/>
        <v>0</v>
      </c>
      <c r="J26" s="16">
        <f t="shared" si="7"/>
        <v>0</v>
      </c>
      <c r="K26" s="16">
        <f t="shared" si="7"/>
        <v>0.30769230769230771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[1]Alberta!J21</f>
        <v>0</v>
      </c>
      <c r="C28" s="12">
        <f>[1]Alberta!K21</f>
        <v>2</v>
      </c>
      <c r="D28" s="12">
        <f>[1]Alberta!L21</f>
        <v>2</v>
      </c>
      <c r="E28" s="12">
        <f>[1]Alberta!M21</f>
        <v>1</v>
      </c>
      <c r="F28" s="12">
        <f>[1]Alberta!N21</f>
        <v>4</v>
      </c>
      <c r="G28" s="12">
        <f>[1]Alberta!O21</f>
        <v>2</v>
      </c>
      <c r="H28" s="12">
        <f>[1]Alberta!P21</f>
        <v>1</v>
      </c>
      <c r="I28" s="12">
        <f>[1]Alberta!Q21</f>
        <v>0</v>
      </c>
      <c r="J28" s="12">
        <f>[1]Alberta!R21</f>
        <v>0</v>
      </c>
      <c r="K28" s="12">
        <f>[1]Alberta!S21</f>
        <v>7</v>
      </c>
      <c r="L28" s="12">
        <f>[1]Alberta!T21</f>
        <v>0</v>
      </c>
      <c r="M28" s="12">
        <f>[1]Alberta!U21</f>
        <v>0</v>
      </c>
      <c r="N28" s="10">
        <f>SUM(B28:M28)</f>
        <v>19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0.10526315789473684</v>
      </c>
      <c r="D29" s="16">
        <f t="shared" si="8"/>
        <v>0.10526315789473684</v>
      </c>
      <c r="E29" s="16">
        <f t="shared" si="8"/>
        <v>5.2631578947368418E-2</v>
      </c>
      <c r="F29" s="16">
        <f t="shared" si="8"/>
        <v>0.21052631578947367</v>
      </c>
      <c r="G29" s="16">
        <f t="shared" si="8"/>
        <v>0.10526315789473684</v>
      </c>
      <c r="H29" s="16">
        <f t="shared" si="8"/>
        <v>5.2631578947368418E-2</v>
      </c>
      <c r="I29" s="16">
        <f t="shared" si="8"/>
        <v>0</v>
      </c>
      <c r="J29" s="16">
        <f t="shared" si="8"/>
        <v>0</v>
      </c>
      <c r="K29" s="16">
        <f t="shared" si="8"/>
        <v>0.36842105263157893</v>
      </c>
      <c r="L29" s="16">
        <f t="shared" si="8"/>
        <v>0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'[1]British Columbia'!J25</f>
        <v>0</v>
      </c>
      <c r="C31" s="12">
        <f>'[1]British Columbia'!K25</f>
        <v>2</v>
      </c>
      <c r="D31" s="12">
        <f>'[1]British Columbia'!L25</f>
        <v>1</v>
      </c>
      <c r="E31" s="12">
        <f>'[1]British Columbia'!M25</f>
        <v>0</v>
      </c>
      <c r="F31" s="12">
        <f>'[1]British Columbia'!N25</f>
        <v>3</v>
      </c>
      <c r="G31" s="12">
        <f>'[1]British Columbia'!O25</f>
        <v>5</v>
      </c>
      <c r="H31" s="12">
        <f>'[1]British Columbia'!P25</f>
        <v>2</v>
      </c>
      <c r="I31" s="12">
        <f>'[1]British Columbia'!Q25</f>
        <v>7</v>
      </c>
      <c r="J31" s="12">
        <f>'[1]British Columbia'!R25</f>
        <v>3</v>
      </c>
      <c r="K31" s="12">
        <f>'[1]British Columbia'!S25</f>
        <v>0</v>
      </c>
      <c r="L31" s="12">
        <f>'[1]British Columbia'!T25</f>
        <v>0</v>
      </c>
      <c r="M31" s="12">
        <f>'[1]British Columbia'!U25</f>
        <v>0</v>
      </c>
      <c r="N31" s="10">
        <f>SUM(B31:M31)</f>
        <v>23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8.6956521739130432E-2</v>
      </c>
      <c r="D32" s="16">
        <f t="shared" si="9"/>
        <v>4.3478260869565216E-2</v>
      </c>
      <c r="E32" s="16">
        <f t="shared" si="9"/>
        <v>0</v>
      </c>
      <c r="F32" s="16">
        <f t="shared" si="9"/>
        <v>0.13043478260869565</v>
      </c>
      <c r="G32" s="16">
        <f t="shared" si="9"/>
        <v>0.21739130434782608</v>
      </c>
      <c r="H32" s="16">
        <f t="shared" si="9"/>
        <v>8.6956521739130432E-2</v>
      </c>
      <c r="I32" s="16">
        <f t="shared" si="9"/>
        <v>0.30434782608695654</v>
      </c>
      <c r="J32" s="16">
        <f t="shared" si="9"/>
        <v>0.13043478260869565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0</v>
      </c>
      <c r="C33" s="10">
        <f t="shared" si="10"/>
        <v>24</v>
      </c>
      <c r="D33" s="10">
        <f t="shared" si="10"/>
        <v>22</v>
      </c>
      <c r="E33" s="10">
        <f t="shared" si="10"/>
        <v>16</v>
      </c>
      <c r="F33" s="10">
        <f t="shared" si="10"/>
        <v>28</v>
      </c>
      <c r="G33" s="10">
        <f t="shared" si="10"/>
        <v>39</v>
      </c>
      <c r="H33" s="10">
        <f t="shared" si="10"/>
        <v>23</v>
      </c>
      <c r="I33" s="10">
        <f t="shared" si="10"/>
        <v>36</v>
      </c>
      <c r="J33" s="10">
        <f t="shared" si="10"/>
        <v>45</v>
      </c>
      <c r="K33" s="10">
        <f t="shared" si="10"/>
        <v>27</v>
      </c>
      <c r="L33" s="10">
        <f t="shared" si="10"/>
        <v>2</v>
      </c>
      <c r="M33" s="10">
        <f t="shared" si="10"/>
        <v>0</v>
      </c>
      <c r="N33" s="10">
        <f>SUM(N4:N31)</f>
        <v>262</v>
      </c>
    </row>
    <row r="34" spans="1:14" ht="15.75" x14ac:dyDescent="0.25">
      <c r="A34" s="17" t="s">
        <v>1</v>
      </c>
      <c r="B34" s="16">
        <f t="shared" ref="B34:N34" si="11">(B33/$N33)</f>
        <v>0</v>
      </c>
      <c r="C34" s="16">
        <f t="shared" si="11"/>
        <v>9.1603053435114504E-2</v>
      </c>
      <c r="D34" s="16">
        <f t="shared" si="11"/>
        <v>8.3969465648854963E-2</v>
      </c>
      <c r="E34" s="16">
        <f t="shared" si="11"/>
        <v>6.1068702290076333E-2</v>
      </c>
      <c r="F34" s="16">
        <f t="shared" si="11"/>
        <v>0.10687022900763359</v>
      </c>
      <c r="G34" s="16">
        <f t="shared" si="11"/>
        <v>0.14885496183206107</v>
      </c>
      <c r="H34" s="16">
        <f t="shared" si="11"/>
        <v>8.7786259541984726E-2</v>
      </c>
      <c r="I34" s="16">
        <f t="shared" si="11"/>
        <v>0.13740458015267176</v>
      </c>
      <c r="J34" s="16">
        <f t="shared" si="11"/>
        <v>0.1717557251908397</v>
      </c>
      <c r="K34" s="16">
        <f t="shared" si="11"/>
        <v>0.10305343511450382</v>
      </c>
      <c r="L34" s="16">
        <f t="shared" si="11"/>
        <v>7.6335877862595417E-3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4"/>
  <sheetViews>
    <sheetView topLeftCell="A35" workbookViewId="0">
      <selection activeCell="O45" sqref="O45"/>
    </sheetView>
  </sheetViews>
  <sheetFormatPr defaultRowHeight="15" x14ac:dyDescent="0.25"/>
  <cols>
    <col min="1" max="1" width="11.7109375" bestFit="1" customWidth="1"/>
    <col min="2" max="2" width="21" bestFit="1" customWidth="1"/>
    <col min="3" max="3" width="17.42578125" bestFit="1" customWidth="1"/>
    <col min="4" max="4" width="14.42578125" bestFit="1" customWidth="1"/>
    <col min="5" max="5" width="17.42578125" bestFit="1" customWidth="1"/>
    <col min="6" max="6" width="15.5703125" bestFit="1" customWidth="1"/>
    <col min="7" max="7" width="10.28515625" bestFit="1" customWidth="1"/>
    <col min="8" max="8" width="9.85546875" bestFit="1" customWidth="1"/>
    <col min="9" max="9" width="15.28515625" bestFit="1" customWidth="1"/>
    <col min="10" max="10" width="16.42578125" bestFit="1" customWidth="1"/>
    <col min="11" max="11" width="15.140625" bestFit="1" customWidth="1"/>
    <col min="12" max="12" width="16.42578125" bestFit="1" customWidth="1"/>
    <col min="13" max="13" width="20" bestFit="1" customWidth="1"/>
  </cols>
  <sheetData>
    <row r="1" spans="1:14" ht="15.75" x14ac:dyDescent="0.3">
      <c r="A1" s="25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5.75" x14ac:dyDescent="0.25">
      <c r="A2" s="1"/>
      <c r="B2" s="8" t="s">
        <v>11</v>
      </c>
      <c r="C2" s="8" t="s">
        <v>14</v>
      </c>
      <c r="D2" s="8" t="s">
        <v>12</v>
      </c>
      <c r="E2" s="8" t="s">
        <v>13</v>
      </c>
      <c r="F2" s="8" t="s">
        <v>15</v>
      </c>
      <c r="G2" s="8" t="s">
        <v>16</v>
      </c>
      <c r="H2" s="8" t="s">
        <v>22</v>
      </c>
      <c r="I2" s="8" t="s">
        <v>17</v>
      </c>
      <c r="J2" s="8" t="s">
        <v>18</v>
      </c>
      <c r="K2" s="8" t="s">
        <v>19</v>
      </c>
      <c r="L2" s="8" t="s">
        <v>20</v>
      </c>
      <c r="M2" s="8" t="s">
        <v>21</v>
      </c>
      <c r="N2" s="8" t="s">
        <v>24</v>
      </c>
    </row>
    <row r="3" spans="1:14" ht="15.75" x14ac:dyDescent="0.25">
      <c r="A3" s="23" t="s">
        <v>23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ht="15.75" x14ac:dyDescent="0.25">
      <c r="A4" s="3" t="s">
        <v>0</v>
      </c>
      <c r="B4" s="3">
        <v>0</v>
      </c>
      <c r="C4" s="3">
        <v>0</v>
      </c>
      <c r="D4" s="3">
        <v>0</v>
      </c>
      <c r="E4" s="3">
        <v>0</v>
      </c>
      <c r="F4" s="3">
        <v>2</v>
      </c>
      <c r="G4" s="3">
        <v>1</v>
      </c>
      <c r="H4" s="3">
        <v>2</v>
      </c>
      <c r="I4" s="3">
        <v>0</v>
      </c>
      <c r="J4" s="3">
        <v>1</v>
      </c>
      <c r="K4" s="3">
        <v>0</v>
      </c>
      <c r="L4" s="3">
        <v>0</v>
      </c>
      <c r="M4" s="3">
        <v>0</v>
      </c>
      <c r="N4" s="3">
        <f>SUM(B4:M4)</f>
        <v>6</v>
      </c>
    </row>
    <row r="5" spans="1:14" ht="15.75" x14ac:dyDescent="0.25">
      <c r="A5" s="3" t="s">
        <v>1</v>
      </c>
      <c r="B5" s="4">
        <f>B4/$N4</f>
        <v>0</v>
      </c>
      <c r="C5" s="4">
        <f t="shared" ref="C5:M5" si="0">C4/$N4</f>
        <v>0</v>
      </c>
      <c r="D5" s="4">
        <f t="shared" si="0"/>
        <v>0</v>
      </c>
      <c r="E5" s="4">
        <f t="shared" si="0"/>
        <v>0</v>
      </c>
      <c r="F5" s="4">
        <f t="shared" si="0"/>
        <v>0.33333333333333331</v>
      </c>
      <c r="G5" s="4">
        <f t="shared" si="0"/>
        <v>0.16666666666666666</v>
      </c>
      <c r="H5" s="4">
        <f t="shared" si="0"/>
        <v>0.33333333333333331</v>
      </c>
      <c r="I5" s="4">
        <f t="shared" si="0"/>
        <v>0</v>
      </c>
      <c r="J5" s="4">
        <f t="shared" si="0"/>
        <v>0.16666666666666666</v>
      </c>
      <c r="K5" s="4">
        <f t="shared" si="0"/>
        <v>0</v>
      </c>
      <c r="L5" s="4">
        <f t="shared" si="0"/>
        <v>0</v>
      </c>
      <c r="M5" s="4">
        <f t="shared" si="0"/>
        <v>0</v>
      </c>
      <c r="N5" s="3"/>
    </row>
    <row r="6" spans="1:14" ht="15.75" x14ac:dyDescent="0.25">
      <c r="A6" s="21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15.75" x14ac:dyDescent="0.25">
      <c r="A7" s="5" t="s">
        <v>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3</v>
      </c>
      <c r="H7" s="5">
        <v>0</v>
      </c>
      <c r="I7" s="5">
        <v>1</v>
      </c>
      <c r="J7" s="5">
        <v>0</v>
      </c>
      <c r="K7" s="5">
        <v>0</v>
      </c>
      <c r="L7" s="5">
        <v>0</v>
      </c>
      <c r="M7" s="5">
        <v>0</v>
      </c>
      <c r="N7" s="5">
        <f>SUM(B7:M7)</f>
        <v>4</v>
      </c>
    </row>
    <row r="8" spans="1:14" ht="15.75" x14ac:dyDescent="0.25">
      <c r="A8" s="5" t="s">
        <v>1</v>
      </c>
      <c r="B8" s="6">
        <f>B7/$N7</f>
        <v>0</v>
      </c>
      <c r="C8" s="6">
        <f t="shared" ref="C8:M8" si="1">C7/$N7</f>
        <v>0</v>
      </c>
      <c r="D8" s="6">
        <f t="shared" si="1"/>
        <v>0</v>
      </c>
      <c r="E8" s="6">
        <f t="shared" si="1"/>
        <v>0</v>
      </c>
      <c r="F8" s="6">
        <f t="shared" si="1"/>
        <v>0</v>
      </c>
      <c r="G8" s="6">
        <f t="shared" si="1"/>
        <v>0.75</v>
      </c>
      <c r="H8" s="6">
        <f t="shared" si="1"/>
        <v>0</v>
      </c>
      <c r="I8" s="6">
        <f t="shared" si="1"/>
        <v>0.25</v>
      </c>
      <c r="J8" s="6">
        <f t="shared" si="1"/>
        <v>0</v>
      </c>
      <c r="K8" s="6">
        <f t="shared" si="1"/>
        <v>0</v>
      </c>
      <c r="L8" s="6">
        <f t="shared" si="1"/>
        <v>0</v>
      </c>
      <c r="M8" s="6">
        <f t="shared" si="1"/>
        <v>0</v>
      </c>
      <c r="N8" s="5"/>
    </row>
    <row r="9" spans="1:14" ht="15.75" x14ac:dyDescent="0.25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4" ht="15.75" x14ac:dyDescent="0.25">
      <c r="A10" s="3" t="s">
        <v>0</v>
      </c>
      <c r="B10" s="3">
        <v>0</v>
      </c>
      <c r="C10" s="3">
        <v>0</v>
      </c>
      <c r="D10" s="3">
        <v>0</v>
      </c>
      <c r="E10" s="3">
        <v>1</v>
      </c>
      <c r="F10" s="3">
        <v>3</v>
      </c>
      <c r="G10" s="3">
        <v>2</v>
      </c>
      <c r="H10" s="3">
        <v>1</v>
      </c>
      <c r="I10" s="3">
        <v>2</v>
      </c>
      <c r="J10" s="3">
        <v>0</v>
      </c>
      <c r="K10" s="3">
        <v>1</v>
      </c>
      <c r="L10" s="3">
        <v>0</v>
      </c>
      <c r="M10" s="3">
        <v>0</v>
      </c>
      <c r="N10" s="3">
        <f>SUM(B10:M10)</f>
        <v>10</v>
      </c>
    </row>
    <row r="11" spans="1:14" ht="15.75" x14ac:dyDescent="0.25">
      <c r="A11" s="3" t="s">
        <v>1</v>
      </c>
      <c r="B11" s="4">
        <f>B10/$N10</f>
        <v>0</v>
      </c>
      <c r="C11" s="4">
        <f t="shared" ref="C11:M11" si="2">C10/$N10</f>
        <v>0</v>
      </c>
      <c r="D11" s="4">
        <f t="shared" si="2"/>
        <v>0</v>
      </c>
      <c r="E11" s="4">
        <f t="shared" si="2"/>
        <v>0.1</v>
      </c>
      <c r="F11" s="4">
        <f t="shared" si="2"/>
        <v>0.3</v>
      </c>
      <c r="G11" s="4">
        <f t="shared" si="2"/>
        <v>0.2</v>
      </c>
      <c r="H11" s="4">
        <f t="shared" si="2"/>
        <v>0.1</v>
      </c>
      <c r="I11" s="4">
        <f t="shared" si="2"/>
        <v>0.2</v>
      </c>
      <c r="J11" s="4">
        <f t="shared" si="2"/>
        <v>0</v>
      </c>
      <c r="K11" s="4">
        <f t="shared" si="2"/>
        <v>0.1</v>
      </c>
      <c r="L11" s="4">
        <f t="shared" si="2"/>
        <v>0</v>
      </c>
      <c r="M11" s="4">
        <f t="shared" si="2"/>
        <v>0</v>
      </c>
      <c r="N11" s="3"/>
    </row>
    <row r="12" spans="1:14" ht="15.75" x14ac:dyDescent="0.25">
      <c r="A12" s="21" t="s">
        <v>4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15.75" x14ac:dyDescent="0.25">
      <c r="A13" s="5" t="s">
        <v>0</v>
      </c>
      <c r="B13" s="5">
        <v>0</v>
      </c>
      <c r="C13" s="5">
        <v>0</v>
      </c>
      <c r="D13" s="5">
        <v>0</v>
      </c>
      <c r="E13" s="5">
        <v>4</v>
      </c>
      <c r="F13" s="5">
        <v>0</v>
      </c>
      <c r="G13" s="5">
        <v>1</v>
      </c>
      <c r="H13" s="5">
        <v>1</v>
      </c>
      <c r="I13" s="5">
        <v>1</v>
      </c>
      <c r="J13" s="5">
        <v>0</v>
      </c>
      <c r="K13" s="5">
        <v>2</v>
      </c>
      <c r="L13" s="5">
        <v>1</v>
      </c>
      <c r="M13" s="5">
        <v>0</v>
      </c>
      <c r="N13" s="5">
        <f>SUM(B13:M13)</f>
        <v>10</v>
      </c>
    </row>
    <row r="14" spans="1:14" ht="15.75" x14ac:dyDescent="0.25">
      <c r="A14" s="5" t="s">
        <v>1</v>
      </c>
      <c r="B14" s="6">
        <f>B13/$N13</f>
        <v>0</v>
      </c>
      <c r="C14" s="6">
        <f t="shared" ref="C14:M14" si="3">C13/$N13</f>
        <v>0</v>
      </c>
      <c r="D14" s="6">
        <f t="shared" si="3"/>
        <v>0</v>
      </c>
      <c r="E14" s="6">
        <f t="shared" si="3"/>
        <v>0.4</v>
      </c>
      <c r="F14" s="6">
        <f t="shared" si="3"/>
        <v>0</v>
      </c>
      <c r="G14" s="6">
        <f t="shared" si="3"/>
        <v>0.1</v>
      </c>
      <c r="H14" s="6">
        <f t="shared" si="3"/>
        <v>0.1</v>
      </c>
      <c r="I14" s="6">
        <f t="shared" si="3"/>
        <v>0.1</v>
      </c>
      <c r="J14" s="6">
        <f t="shared" si="3"/>
        <v>0</v>
      </c>
      <c r="K14" s="6">
        <f t="shared" si="3"/>
        <v>0.2</v>
      </c>
      <c r="L14" s="6">
        <f t="shared" si="3"/>
        <v>0.1</v>
      </c>
      <c r="M14" s="6">
        <f t="shared" si="3"/>
        <v>0</v>
      </c>
      <c r="N14" s="5"/>
    </row>
    <row r="15" spans="1:14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spans="1:14" ht="15.75" x14ac:dyDescent="0.25">
      <c r="A16" s="3" t="s">
        <v>0</v>
      </c>
      <c r="B16" s="3">
        <v>0</v>
      </c>
      <c r="C16" s="3">
        <v>0</v>
      </c>
      <c r="D16" s="3">
        <v>2</v>
      </c>
      <c r="E16" s="3">
        <v>5</v>
      </c>
      <c r="F16" s="3">
        <v>19</v>
      </c>
      <c r="G16" s="3">
        <v>14</v>
      </c>
      <c r="H16" s="3">
        <v>11</v>
      </c>
      <c r="I16" s="3">
        <v>11</v>
      </c>
      <c r="J16" s="3">
        <v>6</v>
      </c>
      <c r="K16" s="3">
        <v>4</v>
      </c>
      <c r="L16" s="3">
        <v>0</v>
      </c>
      <c r="M16" s="3">
        <v>0</v>
      </c>
      <c r="N16" s="3">
        <f>SUM(B16:M16)</f>
        <v>72</v>
      </c>
    </row>
    <row r="17" spans="1:14" ht="15.75" x14ac:dyDescent="0.25">
      <c r="A17" s="3" t="s">
        <v>1</v>
      </c>
      <c r="B17" s="4">
        <f>B16/$N16</f>
        <v>0</v>
      </c>
      <c r="C17" s="4">
        <f t="shared" ref="C17:M17" si="4">C16/$N16</f>
        <v>0</v>
      </c>
      <c r="D17" s="4">
        <f t="shared" si="4"/>
        <v>2.7777777777777776E-2</v>
      </c>
      <c r="E17" s="4">
        <f t="shared" si="4"/>
        <v>6.9444444444444448E-2</v>
      </c>
      <c r="F17" s="4">
        <f t="shared" si="4"/>
        <v>0.2638888888888889</v>
      </c>
      <c r="G17" s="4">
        <f t="shared" si="4"/>
        <v>0.19444444444444445</v>
      </c>
      <c r="H17" s="4">
        <f t="shared" si="4"/>
        <v>0.15277777777777779</v>
      </c>
      <c r="I17" s="4">
        <f t="shared" si="4"/>
        <v>0.15277777777777779</v>
      </c>
      <c r="J17" s="4">
        <f t="shared" si="4"/>
        <v>8.3333333333333329E-2</v>
      </c>
      <c r="K17" s="4">
        <f t="shared" si="4"/>
        <v>5.5555555555555552E-2</v>
      </c>
      <c r="L17" s="4">
        <f t="shared" si="4"/>
        <v>0</v>
      </c>
      <c r="M17" s="4">
        <f t="shared" si="4"/>
        <v>0</v>
      </c>
      <c r="N17" s="3"/>
    </row>
    <row r="18" spans="1:14" ht="15.75" x14ac:dyDescent="0.25">
      <c r="A18" s="21" t="s">
        <v>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 ht="15.75" x14ac:dyDescent="0.25">
      <c r="A19" s="5" t="s">
        <v>0</v>
      </c>
      <c r="B19" s="5">
        <v>0</v>
      </c>
      <c r="C19" s="5">
        <v>7</v>
      </c>
      <c r="D19" s="5">
        <v>7</v>
      </c>
      <c r="E19" s="5">
        <v>7</v>
      </c>
      <c r="F19" s="5">
        <v>8</v>
      </c>
      <c r="G19" s="5">
        <v>12</v>
      </c>
      <c r="H19" s="5">
        <v>10</v>
      </c>
      <c r="I19" s="5">
        <v>16</v>
      </c>
      <c r="J19" s="5">
        <v>20</v>
      </c>
      <c r="K19" s="5">
        <v>4</v>
      </c>
      <c r="L19" s="5">
        <v>0</v>
      </c>
      <c r="M19" s="5">
        <v>0</v>
      </c>
      <c r="N19" s="5">
        <f>SUM(B19:M19)</f>
        <v>91</v>
      </c>
    </row>
    <row r="20" spans="1:14" ht="15.75" x14ac:dyDescent="0.25">
      <c r="A20" s="5" t="s">
        <v>1</v>
      </c>
      <c r="B20" s="6">
        <f>B19/$N19</f>
        <v>0</v>
      </c>
      <c r="C20" s="6">
        <f t="shared" ref="C20:M20" si="5">C19/$N19</f>
        <v>7.6923076923076927E-2</v>
      </c>
      <c r="D20" s="6">
        <f t="shared" si="5"/>
        <v>7.6923076923076927E-2</v>
      </c>
      <c r="E20" s="6">
        <f t="shared" si="5"/>
        <v>7.6923076923076927E-2</v>
      </c>
      <c r="F20" s="6">
        <f t="shared" si="5"/>
        <v>8.7912087912087919E-2</v>
      </c>
      <c r="G20" s="6">
        <f t="shared" si="5"/>
        <v>0.13186813186813187</v>
      </c>
      <c r="H20" s="6">
        <f t="shared" si="5"/>
        <v>0.10989010989010989</v>
      </c>
      <c r="I20" s="6">
        <f t="shared" si="5"/>
        <v>0.17582417582417584</v>
      </c>
      <c r="J20" s="6">
        <f t="shared" si="5"/>
        <v>0.21978021978021978</v>
      </c>
      <c r="K20" s="6">
        <f t="shared" si="5"/>
        <v>4.3956043956043959E-2</v>
      </c>
      <c r="L20" s="6">
        <f t="shared" si="5"/>
        <v>0</v>
      </c>
      <c r="M20" s="6">
        <f t="shared" si="5"/>
        <v>0</v>
      </c>
      <c r="N20" s="5"/>
    </row>
    <row r="21" spans="1:14" ht="15.75" x14ac:dyDescent="0.25">
      <c r="A21" s="23" t="s">
        <v>7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14" ht="15.75" x14ac:dyDescent="0.25">
      <c r="A22" s="3" t="s">
        <v>0</v>
      </c>
      <c r="B22" s="3">
        <v>0</v>
      </c>
      <c r="C22" s="3">
        <v>1</v>
      </c>
      <c r="D22" s="3">
        <v>0</v>
      </c>
      <c r="E22" s="3">
        <v>0</v>
      </c>
      <c r="F22" s="3">
        <v>2</v>
      </c>
      <c r="G22" s="3">
        <v>2</v>
      </c>
      <c r="H22" s="3">
        <v>2</v>
      </c>
      <c r="I22" s="3">
        <v>5</v>
      </c>
      <c r="J22" s="3">
        <v>0</v>
      </c>
      <c r="K22" s="3">
        <v>0</v>
      </c>
      <c r="L22" s="3">
        <v>0</v>
      </c>
      <c r="M22" s="3">
        <v>0</v>
      </c>
      <c r="N22" s="3">
        <f>SUM(B22:M22)</f>
        <v>12</v>
      </c>
    </row>
    <row r="23" spans="1:14" ht="15.75" x14ac:dyDescent="0.25">
      <c r="A23" s="3" t="s">
        <v>1</v>
      </c>
      <c r="B23" s="4">
        <f>B22/$N22</f>
        <v>0</v>
      </c>
      <c r="C23" s="4">
        <f t="shared" ref="C23:M23" si="6">C22/$N22</f>
        <v>8.3333333333333329E-2</v>
      </c>
      <c r="D23" s="4">
        <f t="shared" si="6"/>
        <v>0</v>
      </c>
      <c r="E23" s="4">
        <f t="shared" si="6"/>
        <v>0</v>
      </c>
      <c r="F23" s="4">
        <f t="shared" si="6"/>
        <v>0.16666666666666666</v>
      </c>
      <c r="G23" s="4">
        <f t="shared" si="6"/>
        <v>0.16666666666666666</v>
      </c>
      <c r="H23" s="4">
        <f t="shared" si="6"/>
        <v>0.16666666666666666</v>
      </c>
      <c r="I23" s="4">
        <f t="shared" si="6"/>
        <v>0.41666666666666669</v>
      </c>
      <c r="J23" s="4">
        <f t="shared" si="6"/>
        <v>0</v>
      </c>
      <c r="K23" s="4">
        <f t="shared" si="6"/>
        <v>0</v>
      </c>
      <c r="L23" s="4">
        <f t="shared" si="6"/>
        <v>0</v>
      </c>
      <c r="M23" s="4">
        <f t="shared" si="6"/>
        <v>0</v>
      </c>
      <c r="N23" s="3"/>
    </row>
    <row r="24" spans="1:14" ht="15.75" x14ac:dyDescent="0.25">
      <c r="A24" s="21" t="s">
        <v>8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 ht="15.75" x14ac:dyDescent="0.25">
      <c r="A25" s="5" t="s">
        <v>0</v>
      </c>
      <c r="B25" s="5">
        <v>0</v>
      </c>
      <c r="C25" s="5">
        <v>0</v>
      </c>
      <c r="D25" s="5">
        <v>1</v>
      </c>
      <c r="E25" s="5">
        <v>2</v>
      </c>
      <c r="F25" s="5">
        <v>1</v>
      </c>
      <c r="G25" s="5">
        <v>1</v>
      </c>
      <c r="H25" s="5">
        <v>2</v>
      </c>
      <c r="I25" s="5">
        <v>3</v>
      </c>
      <c r="J25" s="5">
        <v>1</v>
      </c>
      <c r="K25" s="5">
        <v>1</v>
      </c>
      <c r="L25" s="5">
        <v>0</v>
      </c>
      <c r="M25" s="5">
        <v>0</v>
      </c>
      <c r="N25" s="5">
        <f>SUM(B25:M25)</f>
        <v>12</v>
      </c>
    </row>
    <row r="26" spans="1:14" ht="15.75" x14ac:dyDescent="0.25">
      <c r="A26" s="5" t="s">
        <v>1</v>
      </c>
      <c r="B26" s="6">
        <f>B25/$N25</f>
        <v>0</v>
      </c>
      <c r="C26" s="6">
        <f t="shared" ref="C26:M26" si="7">C25/$N25</f>
        <v>0</v>
      </c>
      <c r="D26" s="6">
        <f t="shared" si="7"/>
        <v>8.3333333333333329E-2</v>
      </c>
      <c r="E26" s="6">
        <f t="shared" si="7"/>
        <v>0.16666666666666666</v>
      </c>
      <c r="F26" s="6">
        <f t="shared" si="7"/>
        <v>8.3333333333333329E-2</v>
      </c>
      <c r="G26" s="6">
        <f t="shared" si="7"/>
        <v>8.3333333333333329E-2</v>
      </c>
      <c r="H26" s="6">
        <f t="shared" si="7"/>
        <v>0.16666666666666666</v>
      </c>
      <c r="I26" s="6">
        <f t="shared" si="7"/>
        <v>0.25</v>
      </c>
      <c r="J26" s="6">
        <f t="shared" si="7"/>
        <v>8.3333333333333329E-2</v>
      </c>
      <c r="K26" s="6">
        <f t="shared" si="7"/>
        <v>8.3333333333333329E-2</v>
      </c>
      <c r="L26" s="6">
        <f t="shared" si="7"/>
        <v>0</v>
      </c>
      <c r="M26" s="6">
        <f t="shared" si="7"/>
        <v>0</v>
      </c>
      <c r="N26" s="5"/>
    </row>
    <row r="27" spans="1:14" ht="15.75" x14ac:dyDescent="0.25">
      <c r="A27" s="23" t="s">
        <v>9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</row>
    <row r="28" spans="1:14" ht="15.75" x14ac:dyDescent="0.25">
      <c r="A28" s="3" t="s">
        <v>0</v>
      </c>
      <c r="B28" s="3">
        <v>0</v>
      </c>
      <c r="C28" s="3">
        <v>0</v>
      </c>
      <c r="D28" s="3">
        <v>0</v>
      </c>
      <c r="E28" s="3">
        <v>1</v>
      </c>
      <c r="F28" s="3">
        <v>4</v>
      </c>
      <c r="G28" s="3">
        <v>6</v>
      </c>
      <c r="H28" s="3">
        <v>3</v>
      </c>
      <c r="I28" s="3">
        <v>3</v>
      </c>
      <c r="J28" s="3">
        <v>2</v>
      </c>
      <c r="K28" s="3">
        <v>0</v>
      </c>
      <c r="L28" s="3">
        <v>0</v>
      </c>
      <c r="M28" s="3">
        <v>0</v>
      </c>
      <c r="N28" s="3">
        <f>SUM(B28:M28)</f>
        <v>19</v>
      </c>
    </row>
    <row r="29" spans="1:14" ht="15.75" x14ac:dyDescent="0.25">
      <c r="A29" s="3" t="s">
        <v>1</v>
      </c>
      <c r="B29" s="4">
        <f>B28/$N28</f>
        <v>0</v>
      </c>
      <c r="C29" s="4">
        <f t="shared" ref="C29:M29" si="8">C28/$N28</f>
        <v>0</v>
      </c>
      <c r="D29" s="4">
        <f t="shared" si="8"/>
        <v>0</v>
      </c>
      <c r="E29" s="4">
        <f t="shared" si="8"/>
        <v>5.2631578947368418E-2</v>
      </c>
      <c r="F29" s="4">
        <f t="shared" si="8"/>
        <v>0.21052631578947367</v>
      </c>
      <c r="G29" s="4">
        <f t="shared" si="8"/>
        <v>0.31578947368421051</v>
      </c>
      <c r="H29" s="4">
        <f t="shared" si="8"/>
        <v>0.15789473684210525</v>
      </c>
      <c r="I29" s="4">
        <f t="shared" si="8"/>
        <v>0.15789473684210525</v>
      </c>
      <c r="J29" s="4">
        <f t="shared" si="8"/>
        <v>0.10526315789473684</v>
      </c>
      <c r="K29" s="4">
        <f t="shared" si="8"/>
        <v>0</v>
      </c>
      <c r="L29" s="4">
        <f t="shared" si="8"/>
        <v>0</v>
      </c>
      <c r="M29" s="4">
        <f t="shared" si="8"/>
        <v>0</v>
      </c>
      <c r="N29" s="3"/>
    </row>
    <row r="30" spans="1:14" ht="15.75" x14ac:dyDescent="0.25">
      <c r="A30" s="21" t="s">
        <v>10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 ht="15.75" x14ac:dyDescent="0.25">
      <c r="A31" s="5" t="s">
        <v>0</v>
      </c>
      <c r="B31" s="5">
        <v>0</v>
      </c>
      <c r="C31" s="5">
        <v>4</v>
      </c>
      <c r="D31" s="5">
        <v>0</v>
      </c>
      <c r="E31" s="5">
        <v>1</v>
      </c>
      <c r="F31" s="5">
        <v>2</v>
      </c>
      <c r="G31" s="5">
        <v>4</v>
      </c>
      <c r="H31" s="5">
        <v>8</v>
      </c>
      <c r="I31" s="5">
        <v>3</v>
      </c>
      <c r="J31" s="5">
        <v>0</v>
      </c>
      <c r="K31" s="5">
        <v>2</v>
      </c>
      <c r="L31" s="5">
        <v>2</v>
      </c>
      <c r="M31" s="5">
        <v>0</v>
      </c>
      <c r="N31" s="5">
        <f>SUM(B31:M31)</f>
        <v>26</v>
      </c>
    </row>
    <row r="32" spans="1:14" ht="15.75" x14ac:dyDescent="0.25">
      <c r="A32" s="5" t="s">
        <v>1</v>
      </c>
      <c r="B32" s="6">
        <f>B31/$N31</f>
        <v>0</v>
      </c>
      <c r="C32" s="6">
        <f t="shared" ref="C32:M32" si="9">C31/$N31</f>
        <v>0.15384615384615385</v>
      </c>
      <c r="D32" s="6">
        <f t="shared" si="9"/>
        <v>0</v>
      </c>
      <c r="E32" s="6">
        <f t="shared" si="9"/>
        <v>3.8461538461538464E-2</v>
      </c>
      <c r="F32" s="6">
        <f t="shared" si="9"/>
        <v>7.6923076923076927E-2</v>
      </c>
      <c r="G32" s="6">
        <f t="shared" si="9"/>
        <v>0.15384615384615385</v>
      </c>
      <c r="H32" s="6">
        <f t="shared" si="9"/>
        <v>0.30769230769230771</v>
      </c>
      <c r="I32" s="6">
        <f t="shared" si="9"/>
        <v>0.11538461538461539</v>
      </c>
      <c r="J32" s="6">
        <f t="shared" si="9"/>
        <v>0</v>
      </c>
      <c r="K32" s="6">
        <f t="shared" si="9"/>
        <v>7.6923076923076927E-2</v>
      </c>
      <c r="L32" s="6">
        <f t="shared" si="9"/>
        <v>7.6923076923076927E-2</v>
      </c>
      <c r="M32" s="6">
        <f t="shared" si="9"/>
        <v>0</v>
      </c>
      <c r="N32" s="5"/>
    </row>
    <row r="33" spans="1:14" ht="15.75" x14ac:dyDescent="0.25">
      <c r="A33" s="2" t="s">
        <v>24</v>
      </c>
      <c r="B33" s="1">
        <f>B4+B7+B10+B13+B16+B19+B22+B25+B28+B31</f>
        <v>0</v>
      </c>
      <c r="C33" s="1">
        <f>C4+C7+C10+C13+C16+C19+C22+C25+C28+C31</f>
        <v>12</v>
      </c>
      <c r="D33" s="1">
        <f>D4+D7+D10+D13+D16+D19+D22+D25+D28+D31</f>
        <v>10</v>
      </c>
      <c r="E33" s="1">
        <f t="shared" ref="E33:M33" si="10">E4+E7+E10+E13+E16+E19+E22+E25+E28+E31</f>
        <v>21</v>
      </c>
      <c r="F33" s="1">
        <f t="shared" si="10"/>
        <v>41</v>
      </c>
      <c r="G33" s="1">
        <f t="shared" si="10"/>
        <v>46</v>
      </c>
      <c r="H33" s="1">
        <f t="shared" si="10"/>
        <v>40</v>
      </c>
      <c r="I33" s="1">
        <f t="shared" si="10"/>
        <v>45</v>
      </c>
      <c r="J33" s="1">
        <f t="shared" si="10"/>
        <v>30</v>
      </c>
      <c r="K33" s="1">
        <f t="shared" si="10"/>
        <v>14</v>
      </c>
      <c r="L33" s="1">
        <f t="shared" si="10"/>
        <v>3</v>
      </c>
      <c r="M33" s="1">
        <f t="shared" si="10"/>
        <v>0</v>
      </c>
      <c r="N33" s="1">
        <f>SUM(N4:N31)</f>
        <v>262</v>
      </c>
    </row>
    <row r="34" spans="1:14" ht="15.75" x14ac:dyDescent="0.25">
      <c r="A34" s="2" t="s">
        <v>1</v>
      </c>
      <c r="B34" s="7">
        <f>(B33/$N33)</f>
        <v>0</v>
      </c>
      <c r="C34" s="7">
        <f t="shared" ref="C34:N34" si="11">(C33/$N33)</f>
        <v>4.5801526717557252E-2</v>
      </c>
      <c r="D34" s="7">
        <f t="shared" si="11"/>
        <v>3.8167938931297711E-2</v>
      </c>
      <c r="E34" s="7">
        <f t="shared" si="11"/>
        <v>8.0152671755725186E-2</v>
      </c>
      <c r="F34" s="7">
        <f t="shared" si="11"/>
        <v>0.15648854961832062</v>
      </c>
      <c r="G34" s="7">
        <f t="shared" si="11"/>
        <v>0.17557251908396945</v>
      </c>
      <c r="H34" s="7">
        <f t="shared" si="11"/>
        <v>0.15267175572519084</v>
      </c>
      <c r="I34" s="7">
        <f t="shared" si="11"/>
        <v>0.1717557251908397</v>
      </c>
      <c r="J34" s="7">
        <f t="shared" si="11"/>
        <v>0.11450381679389313</v>
      </c>
      <c r="K34" s="7">
        <f t="shared" si="11"/>
        <v>5.3435114503816793E-2</v>
      </c>
      <c r="L34" s="7">
        <f t="shared" si="11"/>
        <v>1.1450381679389313E-2</v>
      </c>
      <c r="M34" s="7">
        <f t="shared" si="11"/>
        <v>0</v>
      </c>
      <c r="N34" s="7">
        <f t="shared" si="11"/>
        <v>1</v>
      </c>
    </row>
  </sheetData>
  <mergeCells count="11">
    <mergeCell ref="A15:N15"/>
    <mergeCell ref="A1:N1"/>
    <mergeCell ref="A3:N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7EC35-4EEB-4EC9-B6F8-4ACD3C19E774}">
  <dimension ref="A1:N34"/>
  <sheetViews>
    <sheetView topLeftCell="A52" zoomScaleNormal="100" workbookViewId="0">
      <selection activeCell="E75" sqref="E75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28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[2]Newfoundland!J9</f>
        <v>0</v>
      </c>
      <c r="C4" s="12">
        <f>[2]Newfoundland!K9</f>
        <v>1</v>
      </c>
      <c r="D4" s="12">
        <f>[2]Newfoundland!L9</f>
        <v>0</v>
      </c>
      <c r="E4" s="12">
        <f>[2]Newfoundland!M9</f>
        <v>0</v>
      </c>
      <c r="F4" s="12">
        <f>[2]Newfoundland!N9</f>
        <v>1</v>
      </c>
      <c r="G4" s="12">
        <f>[2]Newfoundland!O9</f>
        <v>1</v>
      </c>
      <c r="H4" s="12">
        <f>[2]Newfoundland!P9</f>
        <v>2</v>
      </c>
      <c r="I4" s="12">
        <f>[2]Newfoundland!Q9</f>
        <v>0</v>
      </c>
      <c r="J4" s="12">
        <f>[2]Newfoundland!R9</f>
        <v>1</v>
      </c>
      <c r="K4" s="12">
        <f>[2]Newfoundland!S9</f>
        <v>1</v>
      </c>
      <c r="L4" s="12">
        <f>[2]Newfoundland!T9</f>
        <v>0</v>
      </c>
      <c r="M4" s="12">
        <f>[2]Newfoundland!U9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</v>
      </c>
      <c r="C5" s="14">
        <f t="shared" si="0"/>
        <v>0.14285714285714285</v>
      </c>
      <c r="D5" s="14">
        <f t="shared" si="0"/>
        <v>0</v>
      </c>
      <c r="E5" s="14">
        <f t="shared" si="0"/>
        <v>0</v>
      </c>
      <c r="F5" s="14">
        <f t="shared" si="0"/>
        <v>0.14285714285714285</v>
      </c>
      <c r="G5" s="14">
        <f t="shared" si="0"/>
        <v>0.14285714285714285</v>
      </c>
      <c r="H5" s="14">
        <f t="shared" si="0"/>
        <v>0.2857142857142857</v>
      </c>
      <c r="I5" s="14">
        <f t="shared" si="0"/>
        <v>0</v>
      </c>
      <c r="J5" s="14">
        <f t="shared" si="0"/>
        <v>0.14285714285714285</v>
      </c>
      <c r="K5" s="14">
        <f t="shared" si="0"/>
        <v>0.14285714285714285</v>
      </c>
      <c r="L5" s="14">
        <f t="shared" si="0"/>
        <v>0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'[2]Prince Edward Island'!J6</f>
        <v>0</v>
      </c>
      <c r="C7" s="12">
        <f>'[2]Prince Edward Island'!K6</f>
        <v>0</v>
      </c>
      <c r="D7" s="12">
        <f>'[2]Prince Edward Island'!L6</f>
        <v>0</v>
      </c>
      <c r="E7" s="12">
        <f>'[2]Prince Edward Island'!M6</f>
        <v>0</v>
      </c>
      <c r="F7" s="12">
        <f>'[2]Prince Edward Island'!N6</f>
        <v>0</v>
      </c>
      <c r="G7" s="12">
        <f>'[2]Prince Edward Island'!O6</f>
        <v>3</v>
      </c>
      <c r="H7" s="12">
        <f>'[2]Prince Edward Island'!P6</f>
        <v>0</v>
      </c>
      <c r="I7" s="12">
        <f>'[2]Prince Edward Island'!Q6</f>
        <v>1</v>
      </c>
      <c r="J7" s="12">
        <f>'[2]Prince Edward Island'!R6</f>
        <v>0</v>
      </c>
      <c r="K7" s="12">
        <f>'[2]Prince Edward Island'!S6</f>
        <v>0</v>
      </c>
      <c r="L7" s="12">
        <f>'[2]Prince Edward Island'!T6</f>
        <v>0</v>
      </c>
      <c r="M7" s="12">
        <f>'[2]Prince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0.75</v>
      </c>
      <c r="H8" s="16">
        <f t="shared" si="1"/>
        <v>0</v>
      </c>
      <c r="I8" s="16">
        <f t="shared" si="1"/>
        <v>0.25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'[2]Nova Scotia'!J13</f>
        <v>0</v>
      </c>
      <c r="C10" s="12">
        <f>'[2]Nova Scotia'!K13</f>
        <v>0</v>
      </c>
      <c r="D10" s="12">
        <f>'[2]Nova Scotia'!L13</f>
        <v>1</v>
      </c>
      <c r="E10" s="12">
        <f>'[2]Nova Scotia'!M13</f>
        <v>2</v>
      </c>
      <c r="F10" s="12">
        <f>'[2]Nova Scotia'!N13</f>
        <v>3</v>
      </c>
      <c r="G10" s="12">
        <f>'[2]Nova Scotia'!O13</f>
        <v>0</v>
      </c>
      <c r="H10" s="12">
        <f>'[2]Nova Scotia'!P13</f>
        <v>2</v>
      </c>
      <c r="I10" s="12">
        <f>'[2]Nova Scotia'!Q13</f>
        <v>1</v>
      </c>
      <c r="J10" s="12">
        <f>'[2]Nova Scotia'!R13</f>
        <v>0</v>
      </c>
      <c r="K10" s="12">
        <f>'[2]Nova Scotia'!S13</f>
        <v>0</v>
      </c>
      <c r="L10" s="12">
        <f>'[2]Nova Scotia'!T13</f>
        <v>2</v>
      </c>
      <c r="M10" s="12">
        <f>'[2]Nova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9.0909090909090912E-2</v>
      </c>
      <c r="E11" s="16">
        <f t="shared" si="2"/>
        <v>0.18181818181818182</v>
      </c>
      <c r="F11" s="16">
        <f t="shared" si="2"/>
        <v>0.27272727272727271</v>
      </c>
      <c r="G11" s="16">
        <f t="shared" si="2"/>
        <v>0</v>
      </c>
      <c r="H11" s="16">
        <f t="shared" si="2"/>
        <v>0.18181818181818182</v>
      </c>
      <c r="I11" s="16">
        <f t="shared" si="2"/>
        <v>9.0909090909090912E-2</v>
      </c>
      <c r="J11" s="16">
        <f t="shared" si="2"/>
        <v>0</v>
      </c>
      <c r="K11" s="16">
        <f t="shared" si="2"/>
        <v>0</v>
      </c>
      <c r="L11" s="16">
        <f t="shared" si="2"/>
        <v>0.18181818181818182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'[2]New Brunswick'!J12</f>
        <v>0</v>
      </c>
      <c r="C13" s="12">
        <f>'[2]New Brunswick'!K12</f>
        <v>0</v>
      </c>
      <c r="D13" s="12">
        <f>'[2]New Brunswick'!L12</f>
        <v>2</v>
      </c>
      <c r="E13" s="12">
        <f>'[2]New Brunswick'!M12</f>
        <v>2</v>
      </c>
      <c r="F13" s="12">
        <f>'[2]New Brunswick'!N12</f>
        <v>0</v>
      </c>
      <c r="G13" s="12">
        <f>'[2]New Brunswick'!O12</f>
        <v>2</v>
      </c>
      <c r="H13" s="12">
        <f>'[2]New Brunswick'!P12</f>
        <v>1</v>
      </c>
      <c r="I13" s="12">
        <f>'[2]New Brunswick'!Q12</f>
        <v>0</v>
      </c>
      <c r="J13" s="12">
        <f>'[2]New Brunswick'!R12</f>
        <v>0</v>
      </c>
      <c r="K13" s="12">
        <f>'[2]New Brunswick'!S12</f>
        <v>1</v>
      </c>
      <c r="L13" s="12">
        <f>'[2]New Brunswick'!T12</f>
        <v>2</v>
      </c>
      <c r="M13" s="12">
        <f>'[2]New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</v>
      </c>
      <c r="D14" s="16">
        <f t="shared" si="3"/>
        <v>0.2</v>
      </c>
      <c r="E14" s="16">
        <f t="shared" si="3"/>
        <v>0.2</v>
      </c>
      <c r="F14" s="16">
        <f t="shared" si="3"/>
        <v>0</v>
      </c>
      <c r="G14" s="16">
        <f t="shared" si="3"/>
        <v>0.2</v>
      </c>
      <c r="H14" s="16">
        <f t="shared" si="3"/>
        <v>0.1</v>
      </c>
      <c r="I14" s="16">
        <f t="shared" si="3"/>
        <v>0</v>
      </c>
      <c r="J14" s="16">
        <f t="shared" si="3"/>
        <v>0</v>
      </c>
      <c r="K14" s="16">
        <f t="shared" si="3"/>
        <v>0.1</v>
      </c>
      <c r="L14" s="16">
        <f t="shared" si="3"/>
        <v>0.2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[2]Quebec!J77</f>
        <v>0</v>
      </c>
      <c r="C16" s="12">
        <f>[2]Quebec!K77</f>
        <v>5</v>
      </c>
      <c r="D16" s="12">
        <f>[2]Quebec!L77</f>
        <v>10</v>
      </c>
      <c r="E16" s="12">
        <f>[2]Quebec!M77</f>
        <v>8</v>
      </c>
      <c r="F16" s="12">
        <f>[2]Quebec!N77</f>
        <v>11</v>
      </c>
      <c r="G16" s="12">
        <f>[2]Quebec!O77</f>
        <v>5</v>
      </c>
      <c r="H16" s="12">
        <f>[2]Quebec!P77</f>
        <v>5</v>
      </c>
      <c r="I16" s="12">
        <f>[2]Quebec!Q77</f>
        <v>3</v>
      </c>
      <c r="J16" s="12">
        <f>[2]Quebec!R77</f>
        <v>7</v>
      </c>
      <c r="K16" s="12">
        <f>[2]Quebec!S77</f>
        <v>20</v>
      </c>
      <c r="L16" s="12">
        <f>[2]Quebec!T77</f>
        <v>1</v>
      </c>
      <c r="M16" s="12">
        <f>[2]Quebec!U77</f>
        <v>0</v>
      </c>
      <c r="N16" s="10">
        <f>SUM(B16:M16)</f>
        <v>75</v>
      </c>
    </row>
    <row r="17" spans="1:14" ht="15.75" x14ac:dyDescent="0.25">
      <c r="A17" s="10" t="s">
        <v>1</v>
      </c>
      <c r="B17" s="16">
        <f t="shared" ref="B17:M17" si="4">B16/$N16</f>
        <v>0</v>
      </c>
      <c r="C17" s="16">
        <f t="shared" si="4"/>
        <v>6.6666666666666666E-2</v>
      </c>
      <c r="D17" s="16">
        <f t="shared" si="4"/>
        <v>0.13333333333333333</v>
      </c>
      <c r="E17" s="16">
        <f t="shared" si="4"/>
        <v>0.10666666666666667</v>
      </c>
      <c r="F17" s="16">
        <f t="shared" si="4"/>
        <v>0.14666666666666667</v>
      </c>
      <c r="G17" s="16">
        <f t="shared" si="4"/>
        <v>6.6666666666666666E-2</v>
      </c>
      <c r="H17" s="16">
        <f t="shared" si="4"/>
        <v>6.6666666666666666E-2</v>
      </c>
      <c r="I17" s="16">
        <f t="shared" si="4"/>
        <v>0.04</v>
      </c>
      <c r="J17" s="16">
        <f t="shared" si="4"/>
        <v>9.3333333333333338E-2</v>
      </c>
      <c r="K17" s="16">
        <f t="shared" si="4"/>
        <v>0.26666666666666666</v>
      </c>
      <c r="L17" s="16">
        <f t="shared" si="4"/>
        <v>1.3333333333333334E-2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[2]Ontario!J97</f>
        <v>0</v>
      </c>
      <c r="C19" s="12">
        <f>[2]Ontario!K97</f>
        <v>10</v>
      </c>
      <c r="D19" s="12">
        <f>[2]Ontario!L97</f>
        <v>15</v>
      </c>
      <c r="E19" s="12">
        <f>[2]Ontario!M97</f>
        <v>8</v>
      </c>
      <c r="F19" s="12">
        <f>[2]Ontario!N97</f>
        <v>2</v>
      </c>
      <c r="G19" s="12">
        <f>[2]Ontario!O97</f>
        <v>5</v>
      </c>
      <c r="H19" s="12">
        <f>[2]Ontario!P97</f>
        <v>8</v>
      </c>
      <c r="I19" s="12">
        <f>[2]Ontario!Q97</f>
        <v>12</v>
      </c>
      <c r="J19" s="12">
        <f>[2]Ontario!R97</f>
        <v>26</v>
      </c>
      <c r="K19" s="12">
        <f>[2]Ontario!S97</f>
        <v>9</v>
      </c>
      <c r="L19" s="12">
        <f>[2]Ontario!T97</f>
        <v>0</v>
      </c>
      <c r="M19" s="12">
        <f>[2]Ontario!U97</f>
        <v>0</v>
      </c>
      <c r="N19" s="10">
        <f>SUM(B19:M19)</f>
        <v>95</v>
      </c>
    </row>
    <row r="20" spans="1:14" ht="15.75" x14ac:dyDescent="0.25">
      <c r="A20" s="10" t="s">
        <v>1</v>
      </c>
      <c r="B20" s="16">
        <f t="shared" ref="B20:M20" si="5">B19/$N19</f>
        <v>0</v>
      </c>
      <c r="C20" s="16">
        <f t="shared" si="5"/>
        <v>0.10526315789473684</v>
      </c>
      <c r="D20" s="16">
        <f t="shared" si="5"/>
        <v>0.15789473684210525</v>
      </c>
      <c r="E20" s="16">
        <f t="shared" si="5"/>
        <v>8.4210526315789472E-2</v>
      </c>
      <c r="F20" s="16">
        <f t="shared" si="5"/>
        <v>2.1052631578947368E-2</v>
      </c>
      <c r="G20" s="16">
        <f t="shared" si="5"/>
        <v>5.2631578947368418E-2</v>
      </c>
      <c r="H20" s="16">
        <f t="shared" si="5"/>
        <v>8.4210526315789472E-2</v>
      </c>
      <c r="I20" s="16">
        <f t="shared" si="5"/>
        <v>0.12631578947368421</v>
      </c>
      <c r="J20" s="16">
        <f t="shared" si="5"/>
        <v>0.27368421052631581</v>
      </c>
      <c r="K20" s="16">
        <f t="shared" si="5"/>
        <v>9.4736842105263161E-2</v>
      </c>
      <c r="L20" s="16">
        <f t="shared" si="5"/>
        <v>0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[2]Manitoba!J16</f>
        <v>0</v>
      </c>
      <c r="C22" s="12">
        <f>[2]Manitoba!K16</f>
        <v>0</v>
      </c>
      <c r="D22" s="12">
        <f>[2]Manitoba!L16</f>
        <v>1</v>
      </c>
      <c r="E22" s="12">
        <f>[2]Manitoba!M16</f>
        <v>2</v>
      </c>
      <c r="F22" s="12">
        <f>[2]Manitoba!N16</f>
        <v>3</v>
      </c>
      <c r="G22" s="12">
        <f>[2]Manitoba!O16</f>
        <v>0</v>
      </c>
      <c r="H22" s="12">
        <f>[2]Manitoba!P16</f>
        <v>1</v>
      </c>
      <c r="I22" s="12">
        <f>[2]Manitoba!Q16</f>
        <v>5</v>
      </c>
      <c r="J22" s="12">
        <f>[2]Manitoba!R16</f>
        <v>2</v>
      </c>
      <c r="K22" s="12">
        <f>[2]Manitoba!S16</f>
        <v>0</v>
      </c>
      <c r="L22" s="12">
        <f>[2]Manitoba!T16</f>
        <v>0</v>
      </c>
      <c r="M22" s="12">
        <f>[2]Manitoba!U16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7.1428571428571425E-2</v>
      </c>
      <c r="E23" s="16">
        <f t="shared" si="6"/>
        <v>0.14285714285714285</v>
      </c>
      <c r="F23" s="16">
        <f t="shared" si="6"/>
        <v>0.21428571428571427</v>
      </c>
      <c r="G23" s="16">
        <f t="shared" si="6"/>
        <v>0</v>
      </c>
      <c r="H23" s="16">
        <f t="shared" si="6"/>
        <v>7.1428571428571425E-2</v>
      </c>
      <c r="I23" s="16">
        <f t="shared" si="6"/>
        <v>0.35714285714285715</v>
      </c>
      <c r="J23" s="16">
        <f t="shared" si="6"/>
        <v>0.14285714285714285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[2]Saskatchewan!J16</f>
        <v>0</v>
      </c>
      <c r="C25" s="12">
        <f>[2]Saskatchewan!K16</f>
        <v>0</v>
      </c>
      <c r="D25" s="12">
        <f>[2]Saskatchewan!L16</f>
        <v>1</v>
      </c>
      <c r="E25" s="12">
        <f>[2]Saskatchewan!M16</f>
        <v>2</v>
      </c>
      <c r="F25" s="12">
        <f>[2]Saskatchewan!N16</f>
        <v>2</v>
      </c>
      <c r="G25" s="12">
        <f>[2]Saskatchewan!O16</f>
        <v>1</v>
      </c>
      <c r="H25" s="12">
        <f>[2]Saskatchewan!P16</f>
        <v>4</v>
      </c>
      <c r="I25" s="12">
        <f>[2]Saskatchewan!Q16</f>
        <v>2</v>
      </c>
      <c r="J25" s="12">
        <f>[2]Saskatchewan!R16</f>
        <v>2</v>
      </c>
      <c r="K25" s="12">
        <f>[2]Saskatchewan!S16</f>
        <v>0</v>
      </c>
      <c r="L25" s="12">
        <f>[2]Saskatchewan!T16</f>
        <v>0</v>
      </c>
      <c r="M25" s="12">
        <f>[2]Saskatchewan!U16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</v>
      </c>
      <c r="D26" s="16">
        <f t="shared" si="7"/>
        <v>7.1428571428571425E-2</v>
      </c>
      <c r="E26" s="16">
        <f t="shared" si="7"/>
        <v>0.14285714285714285</v>
      </c>
      <c r="F26" s="16">
        <f t="shared" si="7"/>
        <v>0.14285714285714285</v>
      </c>
      <c r="G26" s="16">
        <f t="shared" si="7"/>
        <v>7.1428571428571425E-2</v>
      </c>
      <c r="H26" s="16">
        <f t="shared" si="7"/>
        <v>0.2857142857142857</v>
      </c>
      <c r="I26" s="16">
        <f t="shared" si="7"/>
        <v>0.14285714285714285</v>
      </c>
      <c r="J26" s="16">
        <f t="shared" si="7"/>
        <v>0.14285714285714285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[2]Alberta!J23</f>
        <v>0</v>
      </c>
      <c r="C28" s="12">
        <f>[2]Alberta!K23</f>
        <v>1</v>
      </c>
      <c r="D28" s="12">
        <f>[2]Alberta!L23</f>
        <v>2</v>
      </c>
      <c r="E28" s="12">
        <f>[2]Alberta!M23</f>
        <v>1</v>
      </c>
      <c r="F28" s="12">
        <f>[2]Alberta!N23</f>
        <v>4</v>
      </c>
      <c r="G28" s="12">
        <f>[2]Alberta!O23</f>
        <v>2</v>
      </c>
      <c r="H28" s="12">
        <f>[2]Alberta!P23</f>
        <v>2</v>
      </c>
      <c r="I28" s="12">
        <f>[2]Alberta!Q23</f>
        <v>4</v>
      </c>
      <c r="J28" s="12">
        <f>[2]Alberta!R23</f>
        <v>4</v>
      </c>
      <c r="K28" s="12">
        <f>[2]Alberta!S23</f>
        <v>0</v>
      </c>
      <c r="L28" s="12">
        <f>[2]Alberta!T23</f>
        <v>1</v>
      </c>
      <c r="M28" s="12">
        <f>[2]Alberta!U23</f>
        <v>0</v>
      </c>
      <c r="N28" s="10">
        <f>SUM(B28:M28)</f>
        <v>21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4.7619047619047616E-2</v>
      </c>
      <c r="D29" s="16">
        <f t="shared" si="8"/>
        <v>9.5238095238095233E-2</v>
      </c>
      <c r="E29" s="16">
        <f t="shared" si="8"/>
        <v>4.7619047619047616E-2</v>
      </c>
      <c r="F29" s="16">
        <f t="shared" si="8"/>
        <v>0.19047619047619047</v>
      </c>
      <c r="G29" s="16">
        <f t="shared" si="8"/>
        <v>9.5238095238095233E-2</v>
      </c>
      <c r="H29" s="16">
        <f t="shared" si="8"/>
        <v>9.5238095238095233E-2</v>
      </c>
      <c r="I29" s="16">
        <f t="shared" si="8"/>
        <v>0.19047619047619047</v>
      </c>
      <c r="J29" s="16">
        <f t="shared" si="8"/>
        <v>0.19047619047619047</v>
      </c>
      <c r="K29" s="16">
        <f t="shared" si="8"/>
        <v>0</v>
      </c>
      <c r="L29" s="16">
        <f t="shared" si="8"/>
        <v>4.7619047619047616E-2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'[2]British Columbia'!J30</f>
        <v>0</v>
      </c>
      <c r="C31" s="12">
        <f>'[2]British Columbia'!K30</f>
        <v>2</v>
      </c>
      <c r="D31" s="12">
        <f>'[2]British Columbia'!L30</f>
        <v>3</v>
      </c>
      <c r="E31" s="12">
        <f>'[2]British Columbia'!M30</f>
        <v>2</v>
      </c>
      <c r="F31" s="12">
        <f>'[2]British Columbia'!N30</f>
        <v>2</v>
      </c>
      <c r="G31" s="12">
        <f>'[2]British Columbia'!O30</f>
        <v>2</v>
      </c>
      <c r="H31" s="12">
        <f>'[2]British Columbia'!P30</f>
        <v>6</v>
      </c>
      <c r="I31" s="12">
        <f>'[2]British Columbia'!Q30</f>
        <v>3</v>
      </c>
      <c r="J31" s="12">
        <f>'[2]British Columbia'!R30</f>
        <v>6</v>
      </c>
      <c r="K31" s="12">
        <f>'[2]British Columbia'!S30</f>
        <v>2</v>
      </c>
      <c r="L31" s="12">
        <f>'[2]British Columbia'!T30</f>
        <v>0</v>
      </c>
      <c r="M31" s="12">
        <f>'[2]British Columbia'!U30</f>
        <v>0</v>
      </c>
      <c r="N31" s="10">
        <f>SUM(B31:M31)</f>
        <v>28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7.1428571428571425E-2</v>
      </c>
      <c r="D32" s="16">
        <f t="shared" si="9"/>
        <v>0.10714285714285714</v>
      </c>
      <c r="E32" s="16">
        <f t="shared" si="9"/>
        <v>7.1428571428571425E-2</v>
      </c>
      <c r="F32" s="16">
        <f t="shared" si="9"/>
        <v>7.1428571428571425E-2</v>
      </c>
      <c r="G32" s="16">
        <f t="shared" si="9"/>
        <v>7.1428571428571425E-2</v>
      </c>
      <c r="H32" s="16">
        <f t="shared" si="9"/>
        <v>0.21428571428571427</v>
      </c>
      <c r="I32" s="16">
        <f t="shared" si="9"/>
        <v>0.10714285714285714</v>
      </c>
      <c r="J32" s="16">
        <f t="shared" si="9"/>
        <v>0.21428571428571427</v>
      </c>
      <c r="K32" s="16">
        <f t="shared" si="9"/>
        <v>7.1428571428571425E-2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0</v>
      </c>
      <c r="C33" s="10">
        <f t="shared" si="10"/>
        <v>19</v>
      </c>
      <c r="D33" s="10">
        <f t="shared" si="10"/>
        <v>35</v>
      </c>
      <c r="E33" s="10">
        <f t="shared" si="10"/>
        <v>27</v>
      </c>
      <c r="F33" s="10">
        <f t="shared" si="10"/>
        <v>28</v>
      </c>
      <c r="G33" s="10">
        <f t="shared" si="10"/>
        <v>21</v>
      </c>
      <c r="H33" s="10">
        <f t="shared" si="10"/>
        <v>31</v>
      </c>
      <c r="I33" s="10">
        <f t="shared" si="10"/>
        <v>31</v>
      </c>
      <c r="J33" s="10">
        <f t="shared" si="10"/>
        <v>48</v>
      </c>
      <c r="K33" s="10">
        <f t="shared" si="10"/>
        <v>33</v>
      </c>
      <c r="L33" s="10">
        <f t="shared" si="10"/>
        <v>6</v>
      </c>
      <c r="M33" s="10">
        <f t="shared" si="10"/>
        <v>0</v>
      </c>
      <c r="N33" s="10">
        <f>SUM(N4:N31)</f>
        <v>279</v>
      </c>
    </row>
    <row r="34" spans="1:14" ht="15.75" x14ac:dyDescent="0.25">
      <c r="A34" s="17" t="s">
        <v>1</v>
      </c>
      <c r="B34" s="16">
        <f t="shared" ref="B34:N34" si="11">(B33/$N33)</f>
        <v>0</v>
      </c>
      <c r="C34" s="16">
        <f t="shared" si="11"/>
        <v>6.8100358422939072E-2</v>
      </c>
      <c r="D34" s="16">
        <f t="shared" si="11"/>
        <v>0.12544802867383512</v>
      </c>
      <c r="E34" s="16">
        <f t="shared" si="11"/>
        <v>9.6774193548387094E-2</v>
      </c>
      <c r="F34" s="16">
        <f t="shared" si="11"/>
        <v>0.1003584229390681</v>
      </c>
      <c r="G34" s="16">
        <f t="shared" si="11"/>
        <v>7.5268817204301078E-2</v>
      </c>
      <c r="H34" s="16">
        <f t="shared" si="11"/>
        <v>0.1111111111111111</v>
      </c>
      <c r="I34" s="16">
        <f t="shared" si="11"/>
        <v>0.1111111111111111</v>
      </c>
      <c r="J34" s="16">
        <f t="shared" si="11"/>
        <v>0.17204301075268819</v>
      </c>
      <c r="K34" s="16">
        <f t="shared" si="11"/>
        <v>0.11827956989247312</v>
      </c>
      <c r="L34" s="16">
        <f t="shared" si="11"/>
        <v>2.1505376344086023E-2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4"/>
  <sheetViews>
    <sheetView topLeftCell="A53" workbookViewId="0">
      <selection activeCell="P18" sqref="P18"/>
    </sheetView>
  </sheetViews>
  <sheetFormatPr defaultRowHeight="15" x14ac:dyDescent="0.25"/>
  <cols>
    <col min="1" max="1" width="11.7109375" bestFit="1" customWidth="1"/>
    <col min="2" max="2" width="21" bestFit="1" customWidth="1"/>
    <col min="3" max="3" width="17.42578125" bestFit="1" customWidth="1"/>
    <col min="4" max="4" width="14.42578125" bestFit="1" customWidth="1"/>
    <col min="5" max="5" width="17.42578125" bestFit="1" customWidth="1"/>
    <col min="6" max="6" width="15.5703125" bestFit="1" customWidth="1"/>
    <col min="7" max="7" width="10.28515625" bestFit="1" customWidth="1"/>
    <col min="8" max="8" width="9.85546875" bestFit="1" customWidth="1"/>
    <col min="9" max="9" width="15.28515625" bestFit="1" customWidth="1"/>
    <col min="10" max="10" width="16.42578125" bestFit="1" customWidth="1"/>
    <col min="11" max="11" width="15.140625" bestFit="1" customWidth="1"/>
    <col min="12" max="12" width="16.42578125" bestFit="1" customWidth="1"/>
    <col min="13" max="13" width="20" bestFit="1" customWidth="1"/>
  </cols>
  <sheetData>
    <row r="1" spans="1:14" ht="16.5" x14ac:dyDescent="0.3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5.75" x14ac:dyDescent="0.25">
      <c r="A2" s="1"/>
      <c r="B2" s="8" t="s">
        <v>11</v>
      </c>
      <c r="C2" s="8" t="s">
        <v>14</v>
      </c>
      <c r="D2" s="8" t="s">
        <v>12</v>
      </c>
      <c r="E2" s="8" t="s">
        <v>13</v>
      </c>
      <c r="F2" s="8" t="s">
        <v>15</v>
      </c>
      <c r="G2" s="8" t="s">
        <v>16</v>
      </c>
      <c r="H2" s="8" t="s">
        <v>22</v>
      </c>
      <c r="I2" s="8" t="s">
        <v>17</v>
      </c>
      <c r="J2" s="8" t="s">
        <v>18</v>
      </c>
      <c r="K2" s="8" t="s">
        <v>19</v>
      </c>
      <c r="L2" s="8" t="s">
        <v>20</v>
      </c>
      <c r="M2" s="8" t="s">
        <v>21</v>
      </c>
      <c r="N2" s="8" t="s">
        <v>24</v>
      </c>
    </row>
    <row r="3" spans="1:14" ht="15.75" x14ac:dyDescent="0.25">
      <c r="A3" s="23" t="s">
        <v>23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ht="15.75" x14ac:dyDescent="0.25">
      <c r="A4" s="3" t="s">
        <v>0</v>
      </c>
      <c r="B4" s="3">
        <v>0</v>
      </c>
      <c r="C4" s="3">
        <v>0</v>
      </c>
      <c r="D4" s="3">
        <v>2</v>
      </c>
      <c r="E4" s="3">
        <v>2</v>
      </c>
      <c r="F4" s="3">
        <v>1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3</v>
      </c>
      <c r="M4" s="3">
        <v>0</v>
      </c>
      <c r="N4" s="3">
        <f>SUM(B4:M4)</f>
        <v>8</v>
      </c>
    </row>
    <row r="5" spans="1:14" ht="15.75" x14ac:dyDescent="0.25">
      <c r="A5" s="3" t="s">
        <v>1</v>
      </c>
      <c r="B5" s="4">
        <f>B4/$N4</f>
        <v>0</v>
      </c>
      <c r="C5" s="4">
        <f t="shared" ref="C5:M5" si="0">C4/$N4</f>
        <v>0</v>
      </c>
      <c r="D5" s="4">
        <f t="shared" si="0"/>
        <v>0.25</v>
      </c>
      <c r="E5" s="4">
        <f t="shared" si="0"/>
        <v>0.25</v>
      </c>
      <c r="F5" s="4">
        <f t="shared" si="0"/>
        <v>0.125</v>
      </c>
      <c r="G5" s="4">
        <f t="shared" si="0"/>
        <v>0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0.375</v>
      </c>
      <c r="M5" s="4">
        <f t="shared" si="0"/>
        <v>0</v>
      </c>
      <c r="N5" s="3"/>
    </row>
    <row r="6" spans="1:14" ht="15.75" x14ac:dyDescent="0.25">
      <c r="A6" s="21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15.75" x14ac:dyDescent="0.25">
      <c r="A7" s="5" t="s">
        <v>0</v>
      </c>
      <c r="B7" s="5">
        <v>0</v>
      </c>
      <c r="C7" s="5">
        <v>0</v>
      </c>
      <c r="D7" s="5">
        <v>0</v>
      </c>
      <c r="E7" s="5">
        <v>0</v>
      </c>
      <c r="F7" s="5">
        <v>1</v>
      </c>
      <c r="G7" s="5">
        <v>1</v>
      </c>
      <c r="H7" s="5">
        <v>1</v>
      </c>
      <c r="I7" s="5">
        <v>1</v>
      </c>
      <c r="J7" s="5">
        <v>0</v>
      </c>
      <c r="K7" s="5">
        <v>0</v>
      </c>
      <c r="L7" s="5">
        <v>0</v>
      </c>
      <c r="M7" s="5">
        <v>0</v>
      </c>
      <c r="N7" s="5">
        <f>SUM(B7:M7)</f>
        <v>4</v>
      </c>
    </row>
    <row r="8" spans="1:14" ht="15.75" x14ac:dyDescent="0.25">
      <c r="A8" s="5" t="s">
        <v>1</v>
      </c>
      <c r="B8" s="6">
        <f>B7/$N7</f>
        <v>0</v>
      </c>
      <c r="C8" s="6">
        <f t="shared" ref="C8:M8" si="1">C7/$N7</f>
        <v>0</v>
      </c>
      <c r="D8" s="6">
        <f t="shared" si="1"/>
        <v>0</v>
      </c>
      <c r="E8" s="6">
        <f t="shared" si="1"/>
        <v>0</v>
      </c>
      <c r="F8" s="6">
        <f t="shared" si="1"/>
        <v>0.25</v>
      </c>
      <c r="G8" s="6">
        <f t="shared" si="1"/>
        <v>0.25</v>
      </c>
      <c r="H8" s="6">
        <f t="shared" si="1"/>
        <v>0.25</v>
      </c>
      <c r="I8" s="6">
        <f t="shared" si="1"/>
        <v>0.25</v>
      </c>
      <c r="J8" s="6">
        <f t="shared" si="1"/>
        <v>0</v>
      </c>
      <c r="K8" s="6">
        <f t="shared" si="1"/>
        <v>0</v>
      </c>
      <c r="L8" s="6">
        <f t="shared" si="1"/>
        <v>0</v>
      </c>
      <c r="M8" s="6">
        <f t="shared" si="1"/>
        <v>0</v>
      </c>
      <c r="N8" s="5"/>
    </row>
    <row r="9" spans="1:14" ht="15.75" x14ac:dyDescent="0.25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4" ht="15.75" x14ac:dyDescent="0.25">
      <c r="A10" s="3" t="s">
        <v>0</v>
      </c>
      <c r="B10" s="3">
        <v>0</v>
      </c>
      <c r="C10" s="3">
        <v>0</v>
      </c>
      <c r="D10" s="3">
        <v>0</v>
      </c>
      <c r="E10" s="3">
        <v>0</v>
      </c>
      <c r="F10" s="3">
        <v>4</v>
      </c>
      <c r="G10" s="3">
        <v>4</v>
      </c>
      <c r="H10" s="3">
        <v>0</v>
      </c>
      <c r="I10" s="3">
        <v>2</v>
      </c>
      <c r="J10" s="3">
        <v>2</v>
      </c>
      <c r="K10" s="3">
        <v>0</v>
      </c>
      <c r="L10" s="3">
        <v>0</v>
      </c>
      <c r="M10" s="3">
        <v>0</v>
      </c>
      <c r="N10" s="3">
        <f>SUM(B10:M10)</f>
        <v>12</v>
      </c>
    </row>
    <row r="11" spans="1:14" ht="15.75" x14ac:dyDescent="0.25">
      <c r="A11" s="3" t="s">
        <v>1</v>
      </c>
      <c r="B11" s="4">
        <f>B10/$N10</f>
        <v>0</v>
      </c>
      <c r="C11" s="4">
        <f t="shared" ref="C11:M11" si="2">C10/$N10</f>
        <v>0</v>
      </c>
      <c r="D11" s="4">
        <f t="shared" si="2"/>
        <v>0</v>
      </c>
      <c r="E11" s="4">
        <f t="shared" si="2"/>
        <v>0</v>
      </c>
      <c r="F11" s="4">
        <f t="shared" si="2"/>
        <v>0.33333333333333331</v>
      </c>
      <c r="G11" s="4">
        <f t="shared" si="2"/>
        <v>0.33333333333333331</v>
      </c>
      <c r="H11" s="4">
        <f t="shared" si="2"/>
        <v>0</v>
      </c>
      <c r="I11" s="4">
        <f t="shared" si="2"/>
        <v>0.16666666666666666</v>
      </c>
      <c r="J11" s="4">
        <f t="shared" si="2"/>
        <v>0.16666666666666666</v>
      </c>
      <c r="K11" s="4">
        <f t="shared" si="2"/>
        <v>0</v>
      </c>
      <c r="L11" s="4">
        <f t="shared" si="2"/>
        <v>0</v>
      </c>
      <c r="M11" s="4">
        <f t="shared" si="2"/>
        <v>0</v>
      </c>
      <c r="N11" s="3"/>
    </row>
    <row r="12" spans="1:14" ht="15.75" x14ac:dyDescent="0.25">
      <c r="A12" s="21" t="s">
        <v>4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15.75" x14ac:dyDescent="0.25">
      <c r="A13" s="5" t="s">
        <v>0</v>
      </c>
      <c r="B13" s="5">
        <v>0</v>
      </c>
      <c r="C13" s="5">
        <v>1</v>
      </c>
      <c r="D13" s="5">
        <v>2</v>
      </c>
      <c r="E13" s="5">
        <v>0</v>
      </c>
      <c r="F13" s="5">
        <v>1</v>
      </c>
      <c r="G13" s="5">
        <v>0</v>
      </c>
      <c r="H13" s="5">
        <v>2</v>
      </c>
      <c r="I13" s="5">
        <v>0</v>
      </c>
      <c r="J13" s="5">
        <v>2</v>
      </c>
      <c r="K13" s="5">
        <v>2</v>
      </c>
      <c r="L13" s="5">
        <v>0</v>
      </c>
      <c r="M13" s="5">
        <v>0</v>
      </c>
      <c r="N13" s="5">
        <f>SUM(B13:M13)</f>
        <v>10</v>
      </c>
    </row>
    <row r="14" spans="1:14" ht="15.75" x14ac:dyDescent="0.25">
      <c r="A14" s="5" t="s">
        <v>1</v>
      </c>
      <c r="B14" s="6">
        <f>B13/$N13</f>
        <v>0</v>
      </c>
      <c r="C14" s="6">
        <f t="shared" ref="C14:M14" si="3">C13/$N13</f>
        <v>0.1</v>
      </c>
      <c r="D14" s="6">
        <f t="shared" si="3"/>
        <v>0.2</v>
      </c>
      <c r="E14" s="6">
        <f t="shared" si="3"/>
        <v>0</v>
      </c>
      <c r="F14" s="6">
        <f t="shared" si="3"/>
        <v>0.1</v>
      </c>
      <c r="G14" s="6">
        <f t="shared" si="3"/>
        <v>0</v>
      </c>
      <c r="H14" s="6">
        <f t="shared" si="3"/>
        <v>0.2</v>
      </c>
      <c r="I14" s="6">
        <f t="shared" si="3"/>
        <v>0</v>
      </c>
      <c r="J14" s="6">
        <f t="shared" si="3"/>
        <v>0.2</v>
      </c>
      <c r="K14" s="6">
        <f t="shared" si="3"/>
        <v>0.2</v>
      </c>
      <c r="L14" s="6">
        <f t="shared" si="3"/>
        <v>0</v>
      </c>
      <c r="M14" s="6">
        <f t="shared" si="3"/>
        <v>0</v>
      </c>
      <c r="N14" s="5"/>
    </row>
    <row r="15" spans="1:14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spans="1:14" ht="15.75" x14ac:dyDescent="0.25">
      <c r="A16" s="3" t="s">
        <v>0</v>
      </c>
      <c r="B16" s="3">
        <v>0</v>
      </c>
      <c r="C16" s="3">
        <v>4</v>
      </c>
      <c r="D16" s="3">
        <v>4</v>
      </c>
      <c r="E16" s="3">
        <v>6</v>
      </c>
      <c r="F16" s="3">
        <v>13</v>
      </c>
      <c r="G16" s="3">
        <v>8</v>
      </c>
      <c r="H16" s="3">
        <v>10</v>
      </c>
      <c r="I16" s="3">
        <v>24</v>
      </c>
      <c r="J16" s="3">
        <v>6</v>
      </c>
      <c r="K16" s="3">
        <v>4</v>
      </c>
      <c r="L16" s="3">
        <v>0</v>
      </c>
      <c r="M16" s="3">
        <v>0</v>
      </c>
      <c r="N16" s="3">
        <f>SUM(B16:M16)</f>
        <v>79</v>
      </c>
    </row>
    <row r="17" spans="1:14" ht="15.75" x14ac:dyDescent="0.25">
      <c r="A17" s="3" t="s">
        <v>1</v>
      </c>
      <c r="B17" s="4">
        <f>B16/$N16</f>
        <v>0</v>
      </c>
      <c r="C17" s="4">
        <f t="shared" ref="C17:M17" si="4">C16/$N16</f>
        <v>5.0632911392405063E-2</v>
      </c>
      <c r="D17" s="4">
        <f t="shared" si="4"/>
        <v>5.0632911392405063E-2</v>
      </c>
      <c r="E17" s="4">
        <f t="shared" si="4"/>
        <v>7.5949367088607597E-2</v>
      </c>
      <c r="F17" s="4">
        <f t="shared" si="4"/>
        <v>0.16455696202531644</v>
      </c>
      <c r="G17" s="4">
        <f t="shared" si="4"/>
        <v>0.10126582278481013</v>
      </c>
      <c r="H17" s="4">
        <f t="shared" si="4"/>
        <v>0.12658227848101267</v>
      </c>
      <c r="I17" s="4">
        <f t="shared" si="4"/>
        <v>0.30379746835443039</v>
      </c>
      <c r="J17" s="4">
        <f t="shared" si="4"/>
        <v>7.5949367088607597E-2</v>
      </c>
      <c r="K17" s="4">
        <f t="shared" si="4"/>
        <v>5.0632911392405063E-2</v>
      </c>
      <c r="L17" s="4">
        <f t="shared" si="4"/>
        <v>0</v>
      </c>
      <c r="M17" s="4">
        <f t="shared" si="4"/>
        <v>0</v>
      </c>
      <c r="N17" s="3"/>
    </row>
    <row r="18" spans="1:14" ht="15.75" x14ac:dyDescent="0.25">
      <c r="A18" s="21" t="s">
        <v>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 ht="15.75" x14ac:dyDescent="0.25">
      <c r="A19" s="5" t="s">
        <v>0</v>
      </c>
      <c r="B19" s="5">
        <v>0</v>
      </c>
      <c r="C19" s="5">
        <v>2</v>
      </c>
      <c r="D19" s="5">
        <v>2</v>
      </c>
      <c r="E19" s="5">
        <v>7</v>
      </c>
      <c r="F19" s="5">
        <v>13</v>
      </c>
      <c r="G19" s="5">
        <v>17</v>
      </c>
      <c r="H19" s="5">
        <v>39</v>
      </c>
      <c r="I19" s="5">
        <v>20</v>
      </c>
      <c r="J19" s="5">
        <v>5</v>
      </c>
      <c r="K19" s="5">
        <v>0</v>
      </c>
      <c r="L19" s="5">
        <v>0</v>
      </c>
      <c r="M19" s="5">
        <v>0</v>
      </c>
      <c r="N19" s="5">
        <f>SUM(B19:M19)</f>
        <v>105</v>
      </c>
    </row>
    <row r="20" spans="1:14" ht="15.75" x14ac:dyDescent="0.25">
      <c r="A20" s="5" t="s">
        <v>1</v>
      </c>
      <c r="B20" s="6">
        <f>B19/$N19</f>
        <v>0</v>
      </c>
      <c r="C20" s="6">
        <f t="shared" ref="C20:M20" si="5">C19/$N19</f>
        <v>1.9047619047619049E-2</v>
      </c>
      <c r="D20" s="6">
        <f t="shared" si="5"/>
        <v>1.9047619047619049E-2</v>
      </c>
      <c r="E20" s="6">
        <f t="shared" si="5"/>
        <v>6.6666666666666666E-2</v>
      </c>
      <c r="F20" s="6">
        <f t="shared" si="5"/>
        <v>0.12380952380952381</v>
      </c>
      <c r="G20" s="6">
        <f t="shared" si="5"/>
        <v>0.16190476190476191</v>
      </c>
      <c r="H20" s="6">
        <f t="shared" si="5"/>
        <v>0.37142857142857144</v>
      </c>
      <c r="I20" s="6">
        <f t="shared" si="5"/>
        <v>0.19047619047619047</v>
      </c>
      <c r="J20" s="6">
        <f t="shared" si="5"/>
        <v>4.7619047619047616E-2</v>
      </c>
      <c r="K20" s="6">
        <f t="shared" si="5"/>
        <v>0</v>
      </c>
      <c r="L20" s="6">
        <f t="shared" si="5"/>
        <v>0</v>
      </c>
      <c r="M20" s="6">
        <f t="shared" si="5"/>
        <v>0</v>
      </c>
      <c r="N20" s="5"/>
    </row>
    <row r="21" spans="1:14" ht="15.75" x14ac:dyDescent="0.25">
      <c r="A21" s="23" t="s">
        <v>7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14" ht="15.75" x14ac:dyDescent="0.25">
      <c r="A22" s="3" t="s">
        <v>0</v>
      </c>
      <c r="B22" s="3">
        <v>0</v>
      </c>
      <c r="C22" s="3">
        <v>0</v>
      </c>
      <c r="D22" s="3">
        <v>0</v>
      </c>
      <c r="E22" s="3">
        <v>2</v>
      </c>
      <c r="F22" s="3">
        <v>2</v>
      </c>
      <c r="G22" s="3">
        <v>4</v>
      </c>
      <c r="H22" s="3">
        <v>3</v>
      </c>
      <c r="I22" s="3">
        <v>4</v>
      </c>
      <c r="J22" s="3">
        <v>0</v>
      </c>
      <c r="K22" s="3">
        <v>0</v>
      </c>
      <c r="L22" s="3">
        <v>0</v>
      </c>
      <c r="M22" s="3">
        <v>0</v>
      </c>
      <c r="N22" s="3">
        <f>SUM(B22:M22)</f>
        <v>15</v>
      </c>
    </row>
    <row r="23" spans="1:14" ht="15.75" x14ac:dyDescent="0.25">
      <c r="A23" s="3" t="s">
        <v>1</v>
      </c>
      <c r="B23" s="4">
        <f>B22/$N22</f>
        <v>0</v>
      </c>
      <c r="C23" s="4">
        <f t="shared" ref="C23:M23" si="6">C22/$N22</f>
        <v>0</v>
      </c>
      <c r="D23" s="4">
        <f t="shared" si="6"/>
        <v>0</v>
      </c>
      <c r="E23" s="4">
        <f t="shared" si="6"/>
        <v>0.13333333333333333</v>
      </c>
      <c r="F23" s="4">
        <f t="shared" si="6"/>
        <v>0.13333333333333333</v>
      </c>
      <c r="G23" s="4">
        <f t="shared" si="6"/>
        <v>0.26666666666666666</v>
      </c>
      <c r="H23" s="4">
        <f t="shared" si="6"/>
        <v>0.2</v>
      </c>
      <c r="I23" s="4">
        <f t="shared" si="6"/>
        <v>0.26666666666666666</v>
      </c>
      <c r="J23" s="4">
        <f t="shared" si="6"/>
        <v>0</v>
      </c>
      <c r="K23" s="4">
        <f t="shared" si="6"/>
        <v>0</v>
      </c>
      <c r="L23" s="4">
        <f t="shared" si="6"/>
        <v>0</v>
      </c>
      <c r="M23" s="4">
        <f t="shared" si="6"/>
        <v>0</v>
      </c>
      <c r="N23" s="3"/>
    </row>
    <row r="24" spans="1:14" ht="15.75" x14ac:dyDescent="0.25">
      <c r="A24" s="21" t="s">
        <v>8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 ht="15.75" x14ac:dyDescent="0.25">
      <c r="A25" s="5" t="s">
        <v>0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9</v>
      </c>
      <c r="H25" s="5">
        <v>5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f>SUM(B25:M25)</f>
        <v>14</v>
      </c>
    </row>
    <row r="26" spans="1:14" ht="15.75" x14ac:dyDescent="0.25">
      <c r="A26" s="5" t="s">
        <v>1</v>
      </c>
      <c r="B26" s="6">
        <f>B25/$N25</f>
        <v>0</v>
      </c>
      <c r="C26" s="6">
        <f t="shared" ref="C26:M26" si="7">C25/$N25</f>
        <v>0</v>
      </c>
      <c r="D26" s="6">
        <f t="shared" si="7"/>
        <v>0</v>
      </c>
      <c r="E26" s="6">
        <f t="shared" si="7"/>
        <v>0</v>
      </c>
      <c r="F26" s="6">
        <f t="shared" si="7"/>
        <v>0</v>
      </c>
      <c r="G26" s="6">
        <f t="shared" si="7"/>
        <v>0.6428571428571429</v>
      </c>
      <c r="H26" s="6">
        <f t="shared" si="7"/>
        <v>0.35714285714285715</v>
      </c>
      <c r="I26" s="6">
        <f t="shared" si="7"/>
        <v>0</v>
      </c>
      <c r="J26" s="6">
        <f t="shared" si="7"/>
        <v>0</v>
      </c>
      <c r="K26" s="6">
        <f t="shared" si="7"/>
        <v>0</v>
      </c>
      <c r="L26" s="6">
        <f t="shared" si="7"/>
        <v>0</v>
      </c>
      <c r="M26" s="6">
        <f t="shared" si="7"/>
        <v>0</v>
      </c>
      <c r="N26" s="5"/>
    </row>
    <row r="27" spans="1:14" ht="15.75" x14ac:dyDescent="0.25">
      <c r="A27" s="23" t="s">
        <v>9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</row>
    <row r="28" spans="1:14" ht="15.75" x14ac:dyDescent="0.25">
      <c r="A28" s="3" t="s">
        <v>0</v>
      </c>
      <c r="B28" s="3">
        <v>0</v>
      </c>
      <c r="C28" s="3">
        <v>0</v>
      </c>
      <c r="D28" s="3">
        <v>3</v>
      </c>
      <c r="E28" s="3">
        <v>1</v>
      </c>
      <c r="F28" s="3">
        <v>6</v>
      </c>
      <c r="G28" s="3">
        <v>3</v>
      </c>
      <c r="H28" s="3">
        <v>3</v>
      </c>
      <c r="I28" s="3">
        <v>9</v>
      </c>
      <c r="J28" s="3">
        <v>1</v>
      </c>
      <c r="K28" s="3">
        <v>0</v>
      </c>
      <c r="L28" s="3">
        <v>1</v>
      </c>
      <c r="M28" s="3">
        <v>0</v>
      </c>
      <c r="N28" s="3">
        <f>SUM(B28:M28)</f>
        <v>27</v>
      </c>
    </row>
    <row r="29" spans="1:14" ht="15.75" x14ac:dyDescent="0.25">
      <c r="A29" s="3" t="s">
        <v>1</v>
      </c>
      <c r="B29" s="4">
        <f>B28/$N28</f>
        <v>0</v>
      </c>
      <c r="C29" s="4">
        <f t="shared" ref="C29:M29" si="8">C28/$N28</f>
        <v>0</v>
      </c>
      <c r="D29" s="4">
        <f t="shared" si="8"/>
        <v>0.1111111111111111</v>
      </c>
      <c r="E29" s="4">
        <f t="shared" si="8"/>
        <v>3.7037037037037035E-2</v>
      </c>
      <c r="F29" s="4">
        <f t="shared" si="8"/>
        <v>0.22222222222222221</v>
      </c>
      <c r="G29" s="4">
        <f t="shared" si="8"/>
        <v>0.1111111111111111</v>
      </c>
      <c r="H29" s="4">
        <f t="shared" si="8"/>
        <v>0.1111111111111111</v>
      </c>
      <c r="I29" s="4">
        <f t="shared" si="8"/>
        <v>0.33333333333333331</v>
      </c>
      <c r="J29" s="4">
        <f t="shared" si="8"/>
        <v>3.7037037037037035E-2</v>
      </c>
      <c r="K29" s="4">
        <f t="shared" si="8"/>
        <v>0</v>
      </c>
      <c r="L29" s="4">
        <f t="shared" si="8"/>
        <v>3.7037037037037035E-2</v>
      </c>
      <c r="M29" s="4">
        <f t="shared" si="8"/>
        <v>0</v>
      </c>
      <c r="N29" s="3"/>
    </row>
    <row r="30" spans="1:14" ht="15.75" x14ac:dyDescent="0.25">
      <c r="A30" s="21" t="s">
        <v>10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 ht="15.75" x14ac:dyDescent="0.25">
      <c r="A31" s="5" t="s">
        <v>0</v>
      </c>
      <c r="B31" s="5">
        <v>0</v>
      </c>
      <c r="C31" s="5">
        <v>0</v>
      </c>
      <c r="D31" s="5">
        <v>0</v>
      </c>
      <c r="E31" s="5">
        <v>3</v>
      </c>
      <c r="F31" s="5">
        <v>8</v>
      </c>
      <c r="G31" s="5">
        <v>5</v>
      </c>
      <c r="H31" s="5">
        <v>9</v>
      </c>
      <c r="I31" s="5">
        <v>4</v>
      </c>
      <c r="J31" s="5">
        <v>2</v>
      </c>
      <c r="K31" s="5">
        <v>2</v>
      </c>
      <c r="L31" s="5">
        <v>0</v>
      </c>
      <c r="M31" s="5">
        <v>0</v>
      </c>
      <c r="N31" s="5">
        <f>SUM(B31:M31)</f>
        <v>33</v>
      </c>
    </row>
    <row r="32" spans="1:14" ht="15.75" x14ac:dyDescent="0.25">
      <c r="A32" s="5" t="s">
        <v>1</v>
      </c>
      <c r="B32" s="6">
        <f>B31/$N31</f>
        <v>0</v>
      </c>
      <c r="C32" s="6">
        <f t="shared" ref="C32:M32" si="9">C31/$N31</f>
        <v>0</v>
      </c>
      <c r="D32" s="6">
        <f t="shared" si="9"/>
        <v>0</v>
      </c>
      <c r="E32" s="6">
        <f t="shared" si="9"/>
        <v>9.0909090909090912E-2</v>
      </c>
      <c r="F32" s="6">
        <f t="shared" si="9"/>
        <v>0.24242424242424243</v>
      </c>
      <c r="G32" s="6">
        <f t="shared" si="9"/>
        <v>0.15151515151515152</v>
      </c>
      <c r="H32" s="6">
        <f t="shared" si="9"/>
        <v>0.27272727272727271</v>
      </c>
      <c r="I32" s="6">
        <f t="shared" si="9"/>
        <v>0.12121212121212122</v>
      </c>
      <c r="J32" s="6">
        <f t="shared" si="9"/>
        <v>6.0606060606060608E-2</v>
      </c>
      <c r="K32" s="6">
        <f t="shared" si="9"/>
        <v>6.0606060606060608E-2</v>
      </c>
      <c r="L32" s="6">
        <f t="shared" si="9"/>
        <v>0</v>
      </c>
      <c r="M32" s="6">
        <f t="shared" si="9"/>
        <v>0</v>
      </c>
      <c r="N32" s="5"/>
    </row>
    <row r="33" spans="1:14" ht="15.75" x14ac:dyDescent="0.25">
      <c r="A33" s="2" t="s">
        <v>24</v>
      </c>
      <c r="B33" s="1">
        <f>B4+B7+B10+B13+B16+B19+B22+B25+B28+B31</f>
        <v>0</v>
      </c>
      <c r="C33" s="1">
        <f>C4+C7+C10+C13+C16+C19+C22+C25+C28+C31</f>
        <v>7</v>
      </c>
      <c r="D33" s="1">
        <f>D4+D7+D10+D13+D16+D19+D22+D25+D28+D31</f>
        <v>13</v>
      </c>
      <c r="E33" s="1">
        <f t="shared" ref="E33:M33" si="10">E4+E7+E10+E13+E16+E19+E22+E25+E28+E31</f>
        <v>21</v>
      </c>
      <c r="F33" s="1">
        <f t="shared" si="10"/>
        <v>49</v>
      </c>
      <c r="G33" s="1">
        <f t="shared" si="10"/>
        <v>51</v>
      </c>
      <c r="H33" s="1">
        <f t="shared" si="10"/>
        <v>72</v>
      </c>
      <c r="I33" s="1">
        <f t="shared" si="10"/>
        <v>64</v>
      </c>
      <c r="J33" s="1">
        <f t="shared" si="10"/>
        <v>18</v>
      </c>
      <c r="K33" s="1">
        <f t="shared" si="10"/>
        <v>8</v>
      </c>
      <c r="L33" s="1">
        <f t="shared" si="10"/>
        <v>4</v>
      </c>
      <c r="M33" s="1">
        <f t="shared" si="10"/>
        <v>0</v>
      </c>
      <c r="N33" s="1">
        <f>SUM(N4:N31)</f>
        <v>307</v>
      </c>
    </row>
    <row r="34" spans="1:14" ht="15.75" x14ac:dyDescent="0.25">
      <c r="A34" s="2" t="s">
        <v>1</v>
      </c>
      <c r="B34" s="7">
        <f>(B33/$N33)</f>
        <v>0</v>
      </c>
      <c r="C34" s="7">
        <f t="shared" ref="C34:N34" si="11">(C33/$N33)</f>
        <v>2.2801302931596091E-2</v>
      </c>
      <c r="D34" s="7">
        <f t="shared" si="11"/>
        <v>4.2345276872964167E-2</v>
      </c>
      <c r="E34" s="7">
        <f t="shared" si="11"/>
        <v>6.8403908794788276E-2</v>
      </c>
      <c r="F34" s="7">
        <f t="shared" si="11"/>
        <v>0.15960912052117263</v>
      </c>
      <c r="G34" s="7">
        <f t="shared" si="11"/>
        <v>0.16612377850162866</v>
      </c>
      <c r="H34" s="7">
        <f t="shared" si="11"/>
        <v>0.23452768729641693</v>
      </c>
      <c r="I34" s="7">
        <f t="shared" si="11"/>
        <v>0.20846905537459284</v>
      </c>
      <c r="J34" s="7">
        <f t="shared" si="11"/>
        <v>5.8631921824104233E-2</v>
      </c>
      <c r="K34" s="7">
        <f t="shared" si="11"/>
        <v>2.6058631921824105E-2</v>
      </c>
      <c r="L34" s="7">
        <f t="shared" si="11"/>
        <v>1.3029315960912053E-2</v>
      </c>
      <c r="M34" s="7">
        <f t="shared" si="11"/>
        <v>0</v>
      </c>
      <c r="N34" s="7">
        <f t="shared" si="11"/>
        <v>1</v>
      </c>
    </row>
  </sheetData>
  <mergeCells count="11">
    <mergeCell ref="A15:N15"/>
    <mergeCell ref="A1:N1"/>
    <mergeCell ref="A3:N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59EAD-D3DD-41B7-A9B0-3DC4C3BE181B}">
  <dimension ref="A1:N34"/>
  <sheetViews>
    <sheetView topLeftCell="A52" zoomScaleNormal="100" workbookViewId="0">
      <selection activeCell="F86" sqref="F86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28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[3]Newfoundland!J9</f>
        <v>1</v>
      </c>
      <c r="C4" s="12">
        <f>[3]Newfoundland!K9</f>
        <v>0</v>
      </c>
      <c r="D4" s="12">
        <f>[3]Newfoundland!L9</f>
        <v>0</v>
      </c>
      <c r="E4" s="12">
        <f>[3]Newfoundland!M9</f>
        <v>0</v>
      </c>
      <c r="F4" s="12">
        <f>[3]Newfoundland!N9</f>
        <v>0</v>
      </c>
      <c r="G4" s="12">
        <f>[3]Newfoundland!O9</f>
        <v>0</v>
      </c>
      <c r="H4" s="12">
        <f>[3]Newfoundland!P9</f>
        <v>2</v>
      </c>
      <c r="I4" s="12">
        <f>[3]Newfoundland!Q9</f>
        <v>1</v>
      </c>
      <c r="J4" s="12">
        <f>[3]Newfoundland!R9</f>
        <v>2</v>
      </c>
      <c r="K4" s="12">
        <f>[3]Newfoundland!S9</f>
        <v>0</v>
      </c>
      <c r="L4" s="12">
        <f>[3]Newfoundland!T9</f>
        <v>0</v>
      </c>
      <c r="M4" s="12">
        <f>[3]Newfoundland!U9</f>
        <v>1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0.14285714285714285</v>
      </c>
      <c r="C5" s="14">
        <f t="shared" si="0"/>
        <v>0</v>
      </c>
      <c r="D5" s="14">
        <f t="shared" si="0"/>
        <v>0</v>
      </c>
      <c r="E5" s="14">
        <f t="shared" si="0"/>
        <v>0</v>
      </c>
      <c r="F5" s="14">
        <f t="shared" si="0"/>
        <v>0</v>
      </c>
      <c r="G5" s="14">
        <f t="shared" si="0"/>
        <v>0</v>
      </c>
      <c r="H5" s="14">
        <f t="shared" si="0"/>
        <v>0.2857142857142857</v>
      </c>
      <c r="I5" s="14">
        <f t="shared" si="0"/>
        <v>0.14285714285714285</v>
      </c>
      <c r="J5" s="14">
        <f t="shared" si="0"/>
        <v>0.2857142857142857</v>
      </c>
      <c r="K5" s="14">
        <f t="shared" si="0"/>
        <v>0</v>
      </c>
      <c r="L5" s="14">
        <f t="shared" si="0"/>
        <v>0</v>
      </c>
      <c r="M5" s="14">
        <f t="shared" si="0"/>
        <v>0.14285714285714285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'[3]Prince Edward Island'!J6</f>
        <v>0</v>
      </c>
      <c r="C7" s="12">
        <f>'[3]Prince Edward Island'!K6</f>
        <v>0</v>
      </c>
      <c r="D7" s="12">
        <f>'[3]Prince Edward Island'!L6</f>
        <v>0</v>
      </c>
      <c r="E7" s="12">
        <f>'[3]Prince Edward Island'!M6</f>
        <v>0</v>
      </c>
      <c r="F7" s="12">
        <f>'[3]Prince Edward Island'!N6</f>
        <v>1</v>
      </c>
      <c r="G7" s="12">
        <f>'[3]Prince Edward Island'!O6</f>
        <v>2</v>
      </c>
      <c r="H7" s="12">
        <f>'[3]Prince Edward Island'!P6</f>
        <v>0</v>
      </c>
      <c r="I7" s="12">
        <f>'[3]Prince Edward Island'!Q6</f>
        <v>0</v>
      </c>
      <c r="J7" s="12">
        <f>'[3]Prince Edward Island'!R6</f>
        <v>1</v>
      </c>
      <c r="K7" s="12">
        <f>'[3]Prince Edward Island'!S6</f>
        <v>0</v>
      </c>
      <c r="L7" s="12">
        <f>'[3]Prince Edward Island'!T6</f>
        <v>0</v>
      </c>
      <c r="M7" s="12">
        <f>'[3]Prince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0.25</v>
      </c>
      <c r="G8" s="16">
        <f t="shared" si="1"/>
        <v>0.5</v>
      </c>
      <c r="H8" s="16">
        <f t="shared" si="1"/>
        <v>0</v>
      </c>
      <c r="I8" s="16">
        <f t="shared" si="1"/>
        <v>0</v>
      </c>
      <c r="J8" s="16">
        <f t="shared" si="1"/>
        <v>0.25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'[3]Nova Scotia'!J13</f>
        <v>0</v>
      </c>
      <c r="C10" s="12">
        <f>'[3]Nova Scotia'!K13</f>
        <v>0</v>
      </c>
      <c r="D10" s="12">
        <f>'[3]Nova Scotia'!L13</f>
        <v>1</v>
      </c>
      <c r="E10" s="12">
        <f>'[3]Nova Scotia'!M13</f>
        <v>1</v>
      </c>
      <c r="F10" s="12">
        <f>'[3]Nova Scotia'!N13</f>
        <v>3</v>
      </c>
      <c r="G10" s="12">
        <f>'[3]Nova Scotia'!O13</f>
        <v>1</v>
      </c>
      <c r="H10" s="12">
        <f>'[3]Nova Scotia'!P13</f>
        <v>1</v>
      </c>
      <c r="I10" s="12">
        <f>'[3]Nova Scotia'!Q13</f>
        <v>1</v>
      </c>
      <c r="J10" s="12">
        <f>'[3]Nova Scotia'!R13</f>
        <v>2</v>
      </c>
      <c r="K10" s="12">
        <f>'[3]Nova Scotia'!S13</f>
        <v>0</v>
      </c>
      <c r="L10" s="12">
        <f>'[3]Nova Scotia'!T13</f>
        <v>1</v>
      </c>
      <c r="M10" s="12">
        <f>'[3]Nova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9.0909090909090912E-2</v>
      </c>
      <c r="E11" s="16">
        <f t="shared" si="2"/>
        <v>9.0909090909090912E-2</v>
      </c>
      <c r="F11" s="16">
        <f t="shared" si="2"/>
        <v>0.27272727272727271</v>
      </c>
      <c r="G11" s="16">
        <f t="shared" si="2"/>
        <v>9.0909090909090912E-2</v>
      </c>
      <c r="H11" s="16">
        <f t="shared" si="2"/>
        <v>9.0909090909090912E-2</v>
      </c>
      <c r="I11" s="16">
        <f t="shared" si="2"/>
        <v>9.0909090909090912E-2</v>
      </c>
      <c r="J11" s="16">
        <f t="shared" si="2"/>
        <v>0.18181818181818182</v>
      </c>
      <c r="K11" s="16">
        <f t="shared" si="2"/>
        <v>0</v>
      </c>
      <c r="L11" s="16">
        <f t="shared" si="2"/>
        <v>9.0909090909090912E-2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'[3]New Brunswick'!J12</f>
        <v>0</v>
      </c>
      <c r="C13" s="12">
        <f>'[3]New Brunswick'!K12</f>
        <v>1</v>
      </c>
      <c r="D13" s="12">
        <f>'[3]New Brunswick'!L12</f>
        <v>2</v>
      </c>
      <c r="E13" s="12">
        <f>'[3]New Brunswick'!M12</f>
        <v>0</v>
      </c>
      <c r="F13" s="12">
        <f>'[3]New Brunswick'!N12</f>
        <v>2</v>
      </c>
      <c r="G13" s="12">
        <f>'[3]New Brunswick'!O12</f>
        <v>0</v>
      </c>
      <c r="H13" s="12">
        <f>'[3]New Brunswick'!P12</f>
        <v>1</v>
      </c>
      <c r="I13" s="12">
        <f>'[3]New Brunswick'!Q12</f>
        <v>0</v>
      </c>
      <c r="J13" s="12">
        <f>'[3]New Brunswick'!R12</f>
        <v>1</v>
      </c>
      <c r="K13" s="12">
        <f>'[3]New Brunswick'!S12</f>
        <v>2</v>
      </c>
      <c r="L13" s="12">
        <f>'[3]New Brunswick'!T12</f>
        <v>1</v>
      </c>
      <c r="M13" s="12">
        <f>'[3]New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0.1</v>
      </c>
      <c r="D14" s="16">
        <f t="shared" si="3"/>
        <v>0.2</v>
      </c>
      <c r="E14" s="16">
        <f t="shared" si="3"/>
        <v>0</v>
      </c>
      <c r="F14" s="16">
        <f t="shared" si="3"/>
        <v>0.2</v>
      </c>
      <c r="G14" s="16">
        <f t="shared" si="3"/>
        <v>0</v>
      </c>
      <c r="H14" s="16">
        <f t="shared" si="3"/>
        <v>0.1</v>
      </c>
      <c r="I14" s="16">
        <f t="shared" si="3"/>
        <v>0</v>
      </c>
      <c r="J14" s="16">
        <f t="shared" si="3"/>
        <v>0.1</v>
      </c>
      <c r="K14" s="16">
        <f t="shared" si="3"/>
        <v>0.2</v>
      </c>
      <c r="L14" s="16">
        <f t="shared" si="3"/>
        <v>0.1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[3]Quebec!J77</f>
        <v>2</v>
      </c>
      <c r="C16" s="12">
        <f>[3]Quebec!K77</f>
        <v>3</v>
      </c>
      <c r="D16" s="12">
        <f>[3]Quebec!L77</f>
        <v>4</v>
      </c>
      <c r="E16" s="12">
        <f>[3]Quebec!M77</f>
        <v>8</v>
      </c>
      <c r="F16" s="12">
        <f>[3]Quebec!N77</f>
        <v>6</v>
      </c>
      <c r="G16" s="12">
        <f>[3]Quebec!O77</f>
        <v>12</v>
      </c>
      <c r="H16" s="12">
        <f>[3]Quebec!P77</f>
        <v>14</v>
      </c>
      <c r="I16" s="12">
        <f>[3]Quebec!Q77</f>
        <v>10</v>
      </c>
      <c r="J16" s="12">
        <f>[3]Quebec!R77</f>
        <v>7</v>
      </c>
      <c r="K16" s="12">
        <f>[3]Quebec!S77</f>
        <v>4</v>
      </c>
      <c r="L16" s="12">
        <f>[3]Quebec!T77</f>
        <v>5</v>
      </c>
      <c r="M16" s="12">
        <f>[3]Quebec!U77</f>
        <v>0</v>
      </c>
      <c r="N16" s="10">
        <f>SUM(B16:M16)</f>
        <v>75</v>
      </c>
    </row>
    <row r="17" spans="1:14" ht="15.75" x14ac:dyDescent="0.25">
      <c r="A17" s="10" t="s">
        <v>1</v>
      </c>
      <c r="B17" s="16">
        <f t="shared" ref="B17:M17" si="4">B16/$N16</f>
        <v>2.6666666666666668E-2</v>
      </c>
      <c r="C17" s="16">
        <f t="shared" si="4"/>
        <v>0.04</v>
      </c>
      <c r="D17" s="16">
        <f t="shared" si="4"/>
        <v>5.3333333333333337E-2</v>
      </c>
      <c r="E17" s="16">
        <f t="shared" si="4"/>
        <v>0.10666666666666667</v>
      </c>
      <c r="F17" s="16">
        <f t="shared" si="4"/>
        <v>0.08</v>
      </c>
      <c r="G17" s="16">
        <f t="shared" si="4"/>
        <v>0.16</v>
      </c>
      <c r="H17" s="16">
        <f t="shared" si="4"/>
        <v>0.18666666666666668</v>
      </c>
      <c r="I17" s="16">
        <f t="shared" si="4"/>
        <v>0.13333333333333333</v>
      </c>
      <c r="J17" s="16">
        <f t="shared" si="4"/>
        <v>9.3333333333333338E-2</v>
      </c>
      <c r="K17" s="16">
        <f t="shared" si="4"/>
        <v>5.3333333333333337E-2</v>
      </c>
      <c r="L17" s="16">
        <f t="shared" si="4"/>
        <v>6.6666666666666666E-2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[3]Ontario!J101</f>
        <v>1</v>
      </c>
      <c r="C19" s="12">
        <f>[3]Ontario!K101</f>
        <v>4</v>
      </c>
      <c r="D19" s="12">
        <f>[3]Ontario!L101</f>
        <v>3</v>
      </c>
      <c r="E19" s="12">
        <f>[3]Ontario!M101</f>
        <v>6</v>
      </c>
      <c r="F19" s="12">
        <f>[3]Ontario!N101</f>
        <v>11</v>
      </c>
      <c r="G19" s="12">
        <f>[3]Ontario!O101</f>
        <v>14</v>
      </c>
      <c r="H19" s="12">
        <f>[3]Ontario!P101</f>
        <v>23</v>
      </c>
      <c r="I19" s="12">
        <f>[3]Ontario!Q101</f>
        <v>28</v>
      </c>
      <c r="J19" s="12">
        <f>[3]Ontario!R101</f>
        <v>9</v>
      </c>
      <c r="K19" s="12">
        <f>[3]Ontario!S101</f>
        <v>0</v>
      </c>
      <c r="L19" s="12">
        <f>[3]Ontario!T101</f>
        <v>0</v>
      </c>
      <c r="M19" s="12">
        <f>[3]Ontario!U101</f>
        <v>0</v>
      </c>
      <c r="N19" s="10">
        <f>SUM(B19:M19)</f>
        <v>99</v>
      </c>
    </row>
    <row r="20" spans="1:14" ht="15.75" x14ac:dyDescent="0.25">
      <c r="A20" s="10" t="s">
        <v>1</v>
      </c>
      <c r="B20" s="16">
        <f t="shared" ref="B20:M20" si="5">B19/$N19</f>
        <v>1.0101010101010102E-2</v>
      </c>
      <c r="C20" s="16">
        <f t="shared" si="5"/>
        <v>4.0404040404040407E-2</v>
      </c>
      <c r="D20" s="16">
        <f t="shared" si="5"/>
        <v>3.0303030303030304E-2</v>
      </c>
      <c r="E20" s="16">
        <f t="shared" si="5"/>
        <v>6.0606060606060608E-2</v>
      </c>
      <c r="F20" s="16">
        <f t="shared" si="5"/>
        <v>0.1111111111111111</v>
      </c>
      <c r="G20" s="16">
        <f t="shared" si="5"/>
        <v>0.14141414141414141</v>
      </c>
      <c r="H20" s="16">
        <f t="shared" si="5"/>
        <v>0.23232323232323232</v>
      </c>
      <c r="I20" s="16">
        <f t="shared" si="5"/>
        <v>0.28282828282828282</v>
      </c>
      <c r="J20" s="16">
        <f t="shared" si="5"/>
        <v>9.0909090909090912E-2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[3]Manitoba!J16</f>
        <v>0</v>
      </c>
      <c r="C22" s="12">
        <f>[3]Manitoba!K16</f>
        <v>0</v>
      </c>
      <c r="D22" s="12">
        <f>[3]Manitoba!L16</f>
        <v>0</v>
      </c>
      <c r="E22" s="12">
        <f>[3]Manitoba!M16</f>
        <v>1</v>
      </c>
      <c r="F22" s="12">
        <f>[3]Manitoba!N16</f>
        <v>2</v>
      </c>
      <c r="G22" s="12">
        <f>[3]Manitoba!O16</f>
        <v>3</v>
      </c>
      <c r="H22" s="12">
        <f>[3]Manitoba!P16</f>
        <v>4</v>
      </c>
      <c r="I22" s="12">
        <f>[3]Manitoba!Q16</f>
        <v>4</v>
      </c>
      <c r="J22" s="12">
        <f>[3]Manitoba!R16</f>
        <v>0</v>
      </c>
      <c r="K22" s="12">
        <f>[3]Manitoba!S16</f>
        <v>0</v>
      </c>
      <c r="L22" s="12">
        <f>[3]Manitoba!T16</f>
        <v>0</v>
      </c>
      <c r="M22" s="12">
        <f>[3]Manitoba!U16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0</v>
      </c>
      <c r="E23" s="16">
        <f t="shared" si="6"/>
        <v>7.1428571428571425E-2</v>
      </c>
      <c r="F23" s="16">
        <f t="shared" si="6"/>
        <v>0.14285714285714285</v>
      </c>
      <c r="G23" s="16">
        <f t="shared" si="6"/>
        <v>0.21428571428571427</v>
      </c>
      <c r="H23" s="16">
        <f t="shared" si="6"/>
        <v>0.2857142857142857</v>
      </c>
      <c r="I23" s="16">
        <f t="shared" si="6"/>
        <v>0.2857142857142857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[3]Saskatchewan!J16</f>
        <v>0</v>
      </c>
      <c r="C25" s="12">
        <f>[3]Saskatchewan!K16</f>
        <v>0</v>
      </c>
      <c r="D25" s="12">
        <f>[3]Saskatchewan!L16</f>
        <v>0</v>
      </c>
      <c r="E25" s="12">
        <f>[3]Saskatchewan!M16</f>
        <v>0</v>
      </c>
      <c r="F25" s="12">
        <f>[3]Saskatchewan!N16</f>
        <v>0</v>
      </c>
      <c r="G25" s="12">
        <f>[3]Saskatchewan!O16</f>
        <v>6</v>
      </c>
      <c r="H25" s="12">
        <f>[3]Saskatchewan!P16</f>
        <v>8</v>
      </c>
      <c r="I25" s="12">
        <f>[3]Saskatchewan!Q16</f>
        <v>0</v>
      </c>
      <c r="J25" s="12">
        <f>[3]Saskatchewan!R16</f>
        <v>0</v>
      </c>
      <c r="K25" s="12">
        <f>[3]Saskatchewan!S16</f>
        <v>0</v>
      </c>
      <c r="L25" s="12">
        <f>[3]Saskatchewan!T16</f>
        <v>0</v>
      </c>
      <c r="M25" s="12">
        <f>[3]Saskatchewan!U16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</v>
      </c>
      <c r="D26" s="16">
        <f t="shared" si="7"/>
        <v>0</v>
      </c>
      <c r="E26" s="16">
        <f t="shared" si="7"/>
        <v>0</v>
      </c>
      <c r="F26" s="16">
        <f t="shared" si="7"/>
        <v>0</v>
      </c>
      <c r="G26" s="16">
        <f t="shared" si="7"/>
        <v>0.42857142857142855</v>
      </c>
      <c r="H26" s="16">
        <f t="shared" si="7"/>
        <v>0.5714285714285714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[3]Alberta!J28</f>
        <v>0</v>
      </c>
      <c r="C28" s="12">
        <f>[3]Alberta!K28</f>
        <v>2</v>
      </c>
      <c r="D28" s="12">
        <f>[3]Alberta!L28</f>
        <v>2</v>
      </c>
      <c r="E28" s="12">
        <f>[3]Alberta!M28</f>
        <v>4</v>
      </c>
      <c r="F28" s="12">
        <f>[3]Alberta!N28</f>
        <v>1</v>
      </c>
      <c r="G28" s="12">
        <f>[3]Alberta!O28</f>
        <v>2</v>
      </c>
      <c r="H28" s="12">
        <f>[3]Alberta!P28</f>
        <v>4</v>
      </c>
      <c r="I28" s="12">
        <f>[3]Alberta!Q28</f>
        <v>5</v>
      </c>
      <c r="J28" s="12">
        <f>[3]Alberta!R28</f>
        <v>2</v>
      </c>
      <c r="K28" s="12">
        <f>[3]Alberta!S28</f>
        <v>3</v>
      </c>
      <c r="L28" s="12">
        <f>[3]Alberta!T28</f>
        <v>1</v>
      </c>
      <c r="M28" s="12">
        <f>[3]Alberta!U28</f>
        <v>0</v>
      </c>
      <c r="N28" s="10">
        <f>SUM(B28:M28)</f>
        <v>26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7.6923076923076927E-2</v>
      </c>
      <c r="D29" s="16">
        <f t="shared" si="8"/>
        <v>7.6923076923076927E-2</v>
      </c>
      <c r="E29" s="16">
        <f t="shared" si="8"/>
        <v>0.15384615384615385</v>
      </c>
      <c r="F29" s="16">
        <f t="shared" si="8"/>
        <v>3.8461538461538464E-2</v>
      </c>
      <c r="G29" s="16">
        <f t="shared" si="8"/>
        <v>7.6923076923076927E-2</v>
      </c>
      <c r="H29" s="16">
        <f t="shared" si="8"/>
        <v>0.15384615384615385</v>
      </c>
      <c r="I29" s="16">
        <f t="shared" si="8"/>
        <v>0.19230769230769232</v>
      </c>
      <c r="J29" s="16">
        <f t="shared" si="8"/>
        <v>7.6923076923076927E-2</v>
      </c>
      <c r="K29" s="16">
        <f t="shared" si="8"/>
        <v>0.11538461538461539</v>
      </c>
      <c r="L29" s="16">
        <f t="shared" si="8"/>
        <v>3.8461538461538464E-2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'[3]British Columbia'!J34</f>
        <v>0</v>
      </c>
      <c r="C31" s="12">
        <f>'[3]British Columbia'!K34</f>
        <v>0</v>
      </c>
      <c r="D31" s="12">
        <f>'[3]British Columbia'!L34</f>
        <v>3</v>
      </c>
      <c r="E31" s="12">
        <f>'[3]British Columbia'!M34</f>
        <v>2</v>
      </c>
      <c r="F31" s="12">
        <f>'[3]British Columbia'!N34</f>
        <v>7</v>
      </c>
      <c r="G31" s="12">
        <f>'[3]British Columbia'!O34</f>
        <v>6</v>
      </c>
      <c r="H31" s="12">
        <f>'[3]British Columbia'!P34</f>
        <v>3</v>
      </c>
      <c r="I31" s="12">
        <f>'[3]British Columbia'!Q34</f>
        <v>3</v>
      </c>
      <c r="J31" s="12">
        <f>'[3]British Columbia'!R34</f>
        <v>2</v>
      </c>
      <c r="K31" s="12">
        <f>'[3]British Columbia'!S34</f>
        <v>6</v>
      </c>
      <c r="L31" s="12">
        <f>'[3]British Columbia'!T34</f>
        <v>0</v>
      </c>
      <c r="M31" s="12">
        <f>'[3]British Columbia'!U34</f>
        <v>0</v>
      </c>
      <c r="N31" s="10">
        <f>SUM(B31:M31)</f>
        <v>32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0</v>
      </c>
      <c r="D32" s="16">
        <f t="shared" si="9"/>
        <v>9.375E-2</v>
      </c>
      <c r="E32" s="16">
        <f t="shared" si="9"/>
        <v>6.25E-2</v>
      </c>
      <c r="F32" s="16">
        <f t="shared" si="9"/>
        <v>0.21875</v>
      </c>
      <c r="G32" s="16">
        <f t="shared" si="9"/>
        <v>0.1875</v>
      </c>
      <c r="H32" s="16">
        <f t="shared" si="9"/>
        <v>9.375E-2</v>
      </c>
      <c r="I32" s="16">
        <f t="shared" si="9"/>
        <v>9.375E-2</v>
      </c>
      <c r="J32" s="16">
        <f t="shared" si="9"/>
        <v>6.25E-2</v>
      </c>
      <c r="K32" s="16">
        <f t="shared" si="9"/>
        <v>0.1875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4</v>
      </c>
      <c r="C33" s="10">
        <f t="shared" si="10"/>
        <v>10</v>
      </c>
      <c r="D33" s="10">
        <f t="shared" si="10"/>
        <v>15</v>
      </c>
      <c r="E33" s="10">
        <f t="shared" si="10"/>
        <v>22</v>
      </c>
      <c r="F33" s="10">
        <f t="shared" si="10"/>
        <v>33</v>
      </c>
      <c r="G33" s="10">
        <f t="shared" si="10"/>
        <v>46</v>
      </c>
      <c r="H33" s="10">
        <f t="shared" si="10"/>
        <v>60</v>
      </c>
      <c r="I33" s="10">
        <f t="shared" si="10"/>
        <v>52</v>
      </c>
      <c r="J33" s="10">
        <f t="shared" si="10"/>
        <v>26</v>
      </c>
      <c r="K33" s="10">
        <f t="shared" si="10"/>
        <v>15</v>
      </c>
      <c r="L33" s="10">
        <f t="shared" si="10"/>
        <v>8</v>
      </c>
      <c r="M33" s="10">
        <f t="shared" si="10"/>
        <v>1</v>
      </c>
      <c r="N33" s="10">
        <f>SUM(N4:N31)</f>
        <v>292</v>
      </c>
    </row>
    <row r="34" spans="1:14" ht="15.75" x14ac:dyDescent="0.25">
      <c r="A34" s="17" t="s">
        <v>1</v>
      </c>
      <c r="B34" s="16">
        <f t="shared" ref="B34:N34" si="11">(B33/$N33)</f>
        <v>1.3698630136986301E-2</v>
      </c>
      <c r="C34" s="16">
        <f t="shared" si="11"/>
        <v>3.4246575342465752E-2</v>
      </c>
      <c r="D34" s="16">
        <f t="shared" si="11"/>
        <v>5.1369863013698627E-2</v>
      </c>
      <c r="E34" s="16">
        <f t="shared" si="11"/>
        <v>7.5342465753424653E-2</v>
      </c>
      <c r="F34" s="16">
        <f t="shared" si="11"/>
        <v>0.11301369863013698</v>
      </c>
      <c r="G34" s="16">
        <f t="shared" si="11"/>
        <v>0.15753424657534246</v>
      </c>
      <c r="H34" s="16">
        <f t="shared" si="11"/>
        <v>0.20547945205479451</v>
      </c>
      <c r="I34" s="16">
        <f t="shared" si="11"/>
        <v>0.17808219178082191</v>
      </c>
      <c r="J34" s="16">
        <f t="shared" si="11"/>
        <v>8.9041095890410954E-2</v>
      </c>
      <c r="K34" s="16">
        <f t="shared" si="11"/>
        <v>5.1369863013698627E-2</v>
      </c>
      <c r="L34" s="16">
        <f t="shared" si="11"/>
        <v>2.7397260273972601E-2</v>
      </c>
      <c r="M34" s="16">
        <f t="shared" si="11"/>
        <v>3.4246575342465752E-3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778AC-9CBD-4910-8ED8-629C5EDD0A81}">
  <dimension ref="A1:N34"/>
  <sheetViews>
    <sheetView topLeftCell="A61" zoomScaleNormal="100" workbookViewId="0">
      <selection activeCell="B70" sqref="B70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31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28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[4]Newfoundland!J9</f>
        <v>1</v>
      </c>
      <c r="C4" s="12">
        <f>[4]Newfoundland!K9</f>
        <v>0</v>
      </c>
      <c r="D4" s="12">
        <f>[4]Newfoundland!L9</f>
        <v>0</v>
      </c>
      <c r="E4" s="12">
        <f>[4]Newfoundland!M9</f>
        <v>0</v>
      </c>
      <c r="F4" s="12">
        <f>[4]Newfoundland!N9</f>
        <v>0</v>
      </c>
      <c r="G4" s="12">
        <f>[4]Newfoundland!O9</f>
        <v>2</v>
      </c>
      <c r="H4" s="12">
        <f>[4]Newfoundland!P9</f>
        <v>1</v>
      </c>
      <c r="I4" s="12">
        <f>[4]Newfoundland!Q9</f>
        <v>0</v>
      </c>
      <c r="J4" s="12">
        <f>[4]Newfoundland!R9</f>
        <v>0</v>
      </c>
      <c r="K4" s="12">
        <f>[4]Newfoundland!S9</f>
        <v>1</v>
      </c>
      <c r="L4" s="12">
        <f>[4]Newfoundland!T9</f>
        <v>2</v>
      </c>
      <c r="M4" s="12">
        <f>[4]Newfoundland!U9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0.14285714285714285</v>
      </c>
      <c r="C5" s="14">
        <f t="shared" si="0"/>
        <v>0</v>
      </c>
      <c r="D5" s="14">
        <f t="shared" si="0"/>
        <v>0</v>
      </c>
      <c r="E5" s="14">
        <f t="shared" si="0"/>
        <v>0</v>
      </c>
      <c r="F5" s="14">
        <f t="shared" si="0"/>
        <v>0</v>
      </c>
      <c r="G5" s="14">
        <f t="shared" si="0"/>
        <v>0.2857142857142857</v>
      </c>
      <c r="H5" s="14">
        <f t="shared" si="0"/>
        <v>0.14285714285714285</v>
      </c>
      <c r="I5" s="14">
        <f t="shared" si="0"/>
        <v>0</v>
      </c>
      <c r="J5" s="14">
        <f t="shared" si="0"/>
        <v>0</v>
      </c>
      <c r="K5" s="14">
        <f t="shared" si="0"/>
        <v>0.14285714285714285</v>
      </c>
      <c r="L5" s="14">
        <f t="shared" si="0"/>
        <v>0.2857142857142857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'[4]Prince Edward Island'!J6</f>
        <v>0</v>
      </c>
      <c r="C7" s="12">
        <f>'[4]Prince Edward Island'!K6</f>
        <v>0</v>
      </c>
      <c r="D7" s="12">
        <f>'[4]Prince Edward Island'!L6</f>
        <v>0</v>
      </c>
      <c r="E7" s="12">
        <f>'[4]Prince Edward Island'!M6</f>
        <v>0</v>
      </c>
      <c r="F7" s="12">
        <f>'[4]Prince Edward Island'!N6</f>
        <v>1</v>
      </c>
      <c r="G7" s="12">
        <f>'[4]Prince Edward Island'!O6</f>
        <v>1</v>
      </c>
      <c r="H7" s="12">
        <f>'[4]Prince Edward Island'!P6</f>
        <v>1</v>
      </c>
      <c r="I7" s="12">
        <f>'[4]Prince Edward Island'!Q6</f>
        <v>1</v>
      </c>
      <c r="J7" s="12">
        <f>'[4]Prince Edward Island'!R6</f>
        <v>0</v>
      </c>
      <c r="K7" s="12">
        <f>'[4]Prince Edward Island'!S6</f>
        <v>0</v>
      </c>
      <c r="L7" s="12">
        <f>'[4]Prince Edward Island'!T6</f>
        <v>0</v>
      </c>
      <c r="M7" s="12">
        <f>'[4]Prince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0.25</v>
      </c>
      <c r="G8" s="16">
        <f t="shared" si="1"/>
        <v>0.25</v>
      </c>
      <c r="H8" s="16">
        <f t="shared" si="1"/>
        <v>0.25</v>
      </c>
      <c r="I8" s="16">
        <f t="shared" si="1"/>
        <v>0.25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'[4]Nova Scotia'!J13</f>
        <v>0</v>
      </c>
      <c r="C10" s="12">
        <f>'[4]Nova Scotia'!K13</f>
        <v>0</v>
      </c>
      <c r="D10" s="12">
        <f>'[4]Nova Scotia'!L13</f>
        <v>0</v>
      </c>
      <c r="E10" s="12">
        <f>'[4]Nova Scotia'!M13</f>
        <v>1</v>
      </c>
      <c r="F10" s="12">
        <f>'[4]Nova Scotia'!N13</f>
        <v>0</v>
      </c>
      <c r="G10" s="12">
        <f>'[4]Nova Scotia'!O13</f>
        <v>4</v>
      </c>
      <c r="H10" s="12">
        <f>'[4]Nova Scotia'!P13</f>
        <v>5</v>
      </c>
      <c r="I10" s="12">
        <f>'[4]Nova Scotia'!Q13</f>
        <v>0</v>
      </c>
      <c r="J10" s="12">
        <f>'[4]Nova Scotia'!R13</f>
        <v>0</v>
      </c>
      <c r="K10" s="12">
        <f>'[4]Nova Scotia'!S13</f>
        <v>1</v>
      </c>
      <c r="L10" s="12">
        <f>'[4]Nova Scotia'!T13</f>
        <v>0</v>
      </c>
      <c r="M10" s="12">
        <f>'[4]Nova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0</v>
      </c>
      <c r="E11" s="16">
        <f t="shared" si="2"/>
        <v>9.0909090909090912E-2</v>
      </c>
      <c r="F11" s="16">
        <f t="shared" si="2"/>
        <v>0</v>
      </c>
      <c r="G11" s="16">
        <f t="shared" si="2"/>
        <v>0.36363636363636365</v>
      </c>
      <c r="H11" s="16">
        <f t="shared" si="2"/>
        <v>0.45454545454545453</v>
      </c>
      <c r="I11" s="16">
        <f t="shared" si="2"/>
        <v>0</v>
      </c>
      <c r="J11" s="16">
        <f t="shared" si="2"/>
        <v>0</v>
      </c>
      <c r="K11" s="16">
        <f t="shared" si="2"/>
        <v>9.0909090909090912E-2</v>
      </c>
      <c r="L11" s="16">
        <f t="shared" si="2"/>
        <v>0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'[4]New Brunswick'!J12</f>
        <v>0</v>
      </c>
      <c r="C13" s="12">
        <f>'[4]New Brunswick'!K12</f>
        <v>0</v>
      </c>
      <c r="D13" s="12">
        <f>'[4]New Brunswick'!L12</f>
        <v>2</v>
      </c>
      <c r="E13" s="12">
        <f>'[4]New Brunswick'!M12</f>
        <v>1</v>
      </c>
      <c r="F13" s="12">
        <f>'[4]New Brunswick'!N12</f>
        <v>0</v>
      </c>
      <c r="G13" s="12">
        <f>'[4]New Brunswick'!O12</f>
        <v>2</v>
      </c>
      <c r="H13" s="12">
        <f>'[4]New Brunswick'!P12</f>
        <v>2</v>
      </c>
      <c r="I13" s="12">
        <f>'[4]New Brunswick'!Q12</f>
        <v>0</v>
      </c>
      <c r="J13" s="12">
        <f>'[4]New Brunswick'!R12</f>
        <v>1</v>
      </c>
      <c r="K13" s="12">
        <f>'[4]New Brunswick'!S12</f>
        <v>1</v>
      </c>
      <c r="L13" s="12">
        <f>'[4]New Brunswick'!T12</f>
        <v>1</v>
      </c>
      <c r="M13" s="12">
        <f>'[4]New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</v>
      </c>
      <c r="D14" s="16">
        <f t="shared" si="3"/>
        <v>0.2</v>
      </c>
      <c r="E14" s="16">
        <f t="shared" si="3"/>
        <v>0.1</v>
      </c>
      <c r="F14" s="16">
        <f t="shared" si="3"/>
        <v>0</v>
      </c>
      <c r="G14" s="16">
        <f t="shared" si="3"/>
        <v>0.2</v>
      </c>
      <c r="H14" s="16">
        <f t="shared" si="3"/>
        <v>0.2</v>
      </c>
      <c r="I14" s="16">
        <f t="shared" si="3"/>
        <v>0</v>
      </c>
      <c r="J14" s="16">
        <f t="shared" si="3"/>
        <v>0.1</v>
      </c>
      <c r="K14" s="16">
        <f t="shared" si="3"/>
        <v>0.1</v>
      </c>
      <c r="L14" s="16">
        <f t="shared" si="3"/>
        <v>0.1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[4]Quebec!J77</f>
        <v>1</v>
      </c>
      <c r="C16" s="12">
        <f>[4]Quebec!K77</f>
        <v>7</v>
      </c>
      <c r="D16" s="12">
        <f>[4]Quebec!L77</f>
        <v>2</v>
      </c>
      <c r="E16" s="12">
        <f>[4]Quebec!M77</f>
        <v>6</v>
      </c>
      <c r="F16" s="12">
        <f>[4]Quebec!N77</f>
        <v>4</v>
      </c>
      <c r="G16" s="12">
        <f>[4]Quebec!O77</f>
        <v>12</v>
      </c>
      <c r="H16" s="12">
        <f>[4]Quebec!P77</f>
        <v>17</v>
      </c>
      <c r="I16" s="12">
        <f>[4]Quebec!Q77</f>
        <v>8</v>
      </c>
      <c r="J16" s="12">
        <f>[4]Quebec!R77</f>
        <v>9</v>
      </c>
      <c r="K16" s="12">
        <f>[4]Quebec!S77</f>
        <v>8</v>
      </c>
      <c r="L16" s="12">
        <f>[4]Quebec!T77</f>
        <v>1</v>
      </c>
      <c r="M16" s="12">
        <f>[4]Quebec!U77</f>
        <v>0</v>
      </c>
      <c r="N16" s="10">
        <f>SUM(B16:M16)</f>
        <v>75</v>
      </c>
    </row>
    <row r="17" spans="1:14" ht="15.75" x14ac:dyDescent="0.25">
      <c r="A17" s="10" t="s">
        <v>1</v>
      </c>
      <c r="B17" s="16">
        <f t="shared" ref="B17:M17" si="4">B16/$N16</f>
        <v>1.3333333333333334E-2</v>
      </c>
      <c r="C17" s="16">
        <f t="shared" si="4"/>
        <v>9.3333333333333338E-2</v>
      </c>
      <c r="D17" s="16">
        <f t="shared" si="4"/>
        <v>2.6666666666666668E-2</v>
      </c>
      <c r="E17" s="16">
        <f t="shared" si="4"/>
        <v>0.08</v>
      </c>
      <c r="F17" s="16">
        <f t="shared" si="4"/>
        <v>5.3333333333333337E-2</v>
      </c>
      <c r="G17" s="16">
        <f t="shared" si="4"/>
        <v>0.16</v>
      </c>
      <c r="H17" s="16">
        <f t="shared" si="4"/>
        <v>0.22666666666666666</v>
      </c>
      <c r="I17" s="16">
        <f t="shared" si="4"/>
        <v>0.10666666666666667</v>
      </c>
      <c r="J17" s="16">
        <f t="shared" si="4"/>
        <v>0.12</v>
      </c>
      <c r="K17" s="16">
        <f t="shared" si="4"/>
        <v>0.10666666666666667</v>
      </c>
      <c r="L17" s="16">
        <f t="shared" si="4"/>
        <v>1.3333333333333334E-2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[4]Ontario!J105</f>
        <v>0</v>
      </c>
      <c r="C19" s="12">
        <f>[4]Ontario!K105</f>
        <v>5</v>
      </c>
      <c r="D19" s="12">
        <f>[4]Ontario!L105</f>
        <v>5</v>
      </c>
      <c r="E19" s="12">
        <f>[4]Ontario!M105</f>
        <v>1</v>
      </c>
      <c r="F19" s="12">
        <f>[4]Ontario!N105</f>
        <v>13</v>
      </c>
      <c r="G19" s="12">
        <f>[4]Ontario!O105</f>
        <v>11</v>
      </c>
      <c r="H19" s="12">
        <f>[4]Ontario!P105</f>
        <v>39</v>
      </c>
      <c r="I19" s="12">
        <f>[4]Ontario!Q105</f>
        <v>27</v>
      </c>
      <c r="J19" s="12">
        <f>[4]Ontario!R105</f>
        <v>2</v>
      </c>
      <c r="K19" s="12">
        <f>[4]Ontario!S105</f>
        <v>0</v>
      </c>
      <c r="L19" s="12">
        <f>[4]Ontario!T105</f>
        <v>0</v>
      </c>
      <c r="M19" s="12">
        <f>[4]Ontario!U105</f>
        <v>0</v>
      </c>
      <c r="N19" s="10">
        <f>SUM(B19:M19)</f>
        <v>103</v>
      </c>
    </row>
    <row r="20" spans="1:14" ht="15.75" x14ac:dyDescent="0.25">
      <c r="A20" s="10" t="s">
        <v>1</v>
      </c>
      <c r="B20" s="16">
        <f t="shared" ref="B20:M20" si="5">B19/$N19</f>
        <v>0</v>
      </c>
      <c r="C20" s="16">
        <f t="shared" si="5"/>
        <v>4.8543689320388349E-2</v>
      </c>
      <c r="D20" s="16">
        <f t="shared" si="5"/>
        <v>4.8543689320388349E-2</v>
      </c>
      <c r="E20" s="16">
        <f t="shared" si="5"/>
        <v>9.7087378640776691E-3</v>
      </c>
      <c r="F20" s="16">
        <f t="shared" si="5"/>
        <v>0.12621359223300971</v>
      </c>
      <c r="G20" s="16">
        <f t="shared" si="5"/>
        <v>0.10679611650485436</v>
      </c>
      <c r="H20" s="16">
        <f t="shared" si="5"/>
        <v>0.37864077669902912</v>
      </c>
      <c r="I20" s="16">
        <f t="shared" si="5"/>
        <v>0.26213592233009708</v>
      </c>
      <c r="J20" s="16">
        <f t="shared" si="5"/>
        <v>1.9417475728155338E-2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[4]Manitoba!J16</f>
        <v>0</v>
      </c>
      <c r="C22" s="12">
        <f>[4]Manitoba!K16</f>
        <v>0</v>
      </c>
      <c r="D22" s="12">
        <f>[4]Manitoba!L16</f>
        <v>0</v>
      </c>
      <c r="E22" s="12">
        <f>[4]Manitoba!M16</f>
        <v>0</v>
      </c>
      <c r="F22" s="12">
        <f>[4]Manitoba!N16</f>
        <v>1</v>
      </c>
      <c r="G22" s="12">
        <f>[4]Manitoba!O16</f>
        <v>5</v>
      </c>
      <c r="H22" s="12">
        <f>[4]Manitoba!P16</f>
        <v>8</v>
      </c>
      <c r="I22" s="12">
        <f>[4]Manitoba!Q16</f>
        <v>0</v>
      </c>
      <c r="J22" s="12">
        <f>[4]Manitoba!R16</f>
        <v>0</v>
      </c>
      <c r="K22" s="12">
        <f>[4]Manitoba!S16</f>
        <v>0</v>
      </c>
      <c r="L22" s="12">
        <f>[4]Manitoba!T16</f>
        <v>0</v>
      </c>
      <c r="M22" s="12">
        <f>[4]Manitoba!U16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0</v>
      </c>
      <c r="E23" s="16">
        <f t="shared" si="6"/>
        <v>0</v>
      </c>
      <c r="F23" s="16">
        <f t="shared" si="6"/>
        <v>7.1428571428571425E-2</v>
      </c>
      <c r="G23" s="16">
        <f t="shared" si="6"/>
        <v>0.35714285714285715</v>
      </c>
      <c r="H23" s="16">
        <f t="shared" si="6"/>
        <v>0.5714285714285714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[4]Saskatchewan!J16</f>
        <v>0</v>
      </c>
      <c r="C25" s="12">
        <f>[4]Saskatchewan!K16</f>
        <v>0</v>
      </c>
      <c r="D25" s="12">
        <f>[4]Saskatchewan!L16</f>
        <v>1</v>
      </c>
      <c r="E25" s="12">
        <f>[4]Saskatchewan!M16</f>
        <v>0</v>
      </c>
      <c r="F25" s="12">
        <f>[4]Saskatchewan!N16</f>
        <v>0</v>
      </c>
      <c r="G25" s="12">
        <f>[4]Saskatchewan!O16</f>
        <v>5</v>
      </c>
      <c r="H25" s="12">
        <f>[4]Saskatchewan!P16</f>
        <v>6</v>
      </c>
      <c r="I25" s="12">
        <f>[4]Saskatchewan!Q16</f>
        <v>2</v>
      </c>
      <c r="J25" s="12">
        <f>[4]Saskatchewan!R16</f>
        <v>0</v>
      </c>
      <c r="K25" s="12">
        <f>[4]Saskatchewan!S16</f>
        <v>0</v>
      </c>
      <c r="L25" s="12">
        <f>[4]Saskatchewan!T16</f>
        <v>0</v>
      </c>
      <c r="M25" s="12">
        <f>[4]Saskatchewan!U16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</v>
      </c>
      <c r="D26" s="16">
        <f t="shared" si="7"/>
        <v>7.1428571428571425E-2</v>
      </c>
      <c r="E26" s="16">
        <f t="shared" si="7"/>
        <v>0</v>
      </c>
      <c r="F26" s="16">
        <f t="shared" si="7"/>
        <v>0</v>
      </c>
      <c r="G26" s="16">
        <f t="shared" si="7"/>
        <v>0.35714285714285715</v>
      </c>
      <c r="H26" s="16">
        <f t="shared" si="7"/>
        <v>0.42857142857142855</v>
      </c>
      <c r="I26" s="16">
        <f t="shared" si="7"/>
        <v>0.14285714285714285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[4]Alberta!J28</f>
        <v>0</v>
      </c>
      <c r="C28" s="12">
        <f>[4]Alberta!K28</f>
        <v>0</v>
      </c>
      <c r="D28" s="12">
        <f>[4]Alberta!L28</f>
        <v>2</v>
      </c>
      <c r="E28" s="12">
        <f>[4]Alberta!M28</f>
        <v>0</v>
      </c>
      <c r="F28" s="12">
        <f>[4]Alberta!N28</f>
        <v>5</v>
      </c>
      <c r="G28" s="12">
        <f>[4]Alberta!O28</f>
        <v>8</v>
      </c>
      <c r="H28" s="12">
        <f>[4]Alberta!P28</f>
        <v>3</v>
      </c>
      <c r="I28" s="12">
        <f>[4]Alberta!Q28</f>
        <v>4</v>
      </c>
      <c r="J28" s="12">
        <f>[4]Alberta!R28</f>
        <v>2</v>
      </c>
      <c r="K28" s="12">
        <f>[4]Alberta!S28</f>
        <v>2</v>
      </c>
      <c r="L28" s="12">
        <f>[4]Alberta!T28</f>
        <v>0</v>
      </c>
      <c r="M28" s="12">
        <f>[4]Alberta!U28</f>
        <v>0</v>
      </c>
      <c r="N28" s="10">
        <f>SUM(B28:M28)</f>
        <v>26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0</v>
      </c>
      <c r="D29" s="16">
        <f t="shared" si="8"/>
        <v>7.6923076923076927E-2</v>
      </c>
      <c r="E29" s="16">
        <f t="shared" si="8"/>
        <v>0</v>
      </c>
      <c r="F29" s="16">
        <f t="shared" si="8"/>
        <v>0.19230769230769232</v>
      </c>
      <c r="G29" s="16">
        <f t="shared" si="8"/>
        <v>0.30769230769230771</v>
      </c>
      <c r="H29" s="16">
        <f t="shared" si="8"/>
        <v>0.11538461538461539</v>
      </c>
      <c r="I29" s="16">
        <f t="shared" si="8"/>
        <v>0.15384615384615385</v>
      </c>
      <c r="J29" s="16">
        <f t="shared" si="8"/>
        <v>7.6923076923076927E-2</v>
      </c>
      <c r="K29" s="16">
        <f t="shared" si="8"/>
        <v>7.6923076923076927E-2</v>
      </c>
      <c r="L29" s="16">
        <f t="shared" si="8"/>
        <v>0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'[4]British Columbia'!J36</f>
        <v>0</v>
      </c>
      <c r="C31" s="12">
        <f>'[4]British Columbia'!K36</f>
        <v>1</v>
      </c>
      <c r="D31" s="12">
        <f>'[4]British Columbia'!L36</f>
        <v>2</v>
      </c>
      <c r="E31" s="12">
        <f>'[4]British Columbia'!M36</f>
        <v>2</v>
      </c>
      <c r="F31" s="12">
        <f>'[4]British Columbia'!N36</f>
        <v>5</v>
      </c>
      <c r="G31" s="12">
        <f>'[4]British Columbia'!O36</f>
        <v>3</v>
      </c>
      <c r="H31" s="12">
        <f>'[4]British Columbia'!P36</f>
        <v>9</v>
      </c>
      <c r="I31" s="12">
        <f>'[4]British Columbia'!Q36</f>
        <v>10</v>
      </c>
      <c r="J31" s="12">
        <f>'[4]British Columbia'!R36</f>
        <v>0</v>
      </c>
      <c r="K31" s="12">
        <f>'[4]British Columbia'!S36</f>
        <v>2</v>
      </c>
      <c r="L31" s="12">
        <f>'[4]British Columbia'!T36</f>
        <v>0</v>
      </c>
      <c r="M31" s="12">
        <f>'[4]British Columbia'!U36</f>
        <v>0</v>
      </c>
      <c r="N31" s="10">
        <f>SUM(B31:M31)</f>
        <v>34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2.9411764705882353E-2</v>
      </c>
      <c r="D32" s="16">
        <f t="shared" si="9"/>
        <v>5.8823529411764705E-2</v>
      </c>
      <c r="E32" s="16">
        <f t="shared" si="9"/>
        <v>5.8823529411764705E-2</v>
      </c>
      <c r="F32" s="16">
        <f t="shared" si="9"/>
        <v>0.14705882352941177</v>
      </c>
      <c r="G32" s="16">
        <f t="shared" si="9"/>
        <v>8.8235294117647065E-2</v>
      </c>
      <c r="H32" s="16">
        <f t="shared" si="9"/>
        <v>0.26470588235294118</v>
      </c>
      <c r="I32" s="16">
        <f t="shared" si="9"/>
        <v>0.29411764705882354</v>
      </c>
      <c r="J32" s="16">
        <f t="shared" si="9"/>
        <v>0</v>
      </c>
      <c r="K32" s="16">
        <f t="shared" si="9"/>
        <v>5.8823529411764705E-2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2</v>
      </c>
      <c r="C33" s="10">
        <f t="shared" si="10"/>
        <v>13</v>
      </c>
      <c r="D33" s="10">
        <f t="shared" si="10"/>
        <v>14</v>
      </c>
      <c r="E33" s="10">
        <f t="shared" si="10"/>
        <v>11</v>
      </c>
      <c r="F33" s="10">
        <f t="shared" si="10"/>
        <v>29</v>
      </c>
      <c r="G33" s="10">
        <f t="shared" si="10"/>
        <v>53</v>
      </c>
      <c r="H33" s="10">
        <f t="shared" si="10"/>
        <v>91</v>
      </c>
      <c r="I33" s="10">
        <f t="shared" si="10"/>
        <v>52</v>
      </c>
      <c r="J33" s="10">
        <f t="shared" si="10"/>
        <v>14</v>
      </c>
      <c r="K33" s="10">
        <f t="shared" si="10"/>
        <v>15</v>
      </c>
      <c r="L33" s="10">
        <f t="shared" si="10"/>
        <v>4</v>
      </c>
      <c r="M33" s="10">
        <f t="shared" si="10"/>
        <v>0</v>
      </c>
      <c r="N33" s="10">
        <f>SUM(N4:N31)</f>
        <v>298</v>
      </c>
    </row>
    <row r="34" spans="1:14" ht="15.75" x14ac:dyDescent="0.25">
      <c r="A34" s="17" t="s">
        <v>1</v>
      </c>
      <c r="B34" s="16">
        <f t="shared" ref="B34:N34" si="11">(B33/$N33)</f>
        <v>6.7114093959731542E-3</v>
      </c>
      <c r="C34" s="16">
        <f t="shared" si="11"/>
        <v>4.3624161073825503E-2</v>
      </c>
      <c r="D34" s="16">
        <f t="shared" si="11"/>
        <v>4.6979865771812082E-2</v>
      </c>
      <c r="E34" s="16">
        <f t="shared" si="11"/>
        <v>3.6912751677852351E-2</v>
      </c>
      <c r="F34" s="16">
        <f t="shared" si="11"/>
        <v>9.7315436241610737E-2</v>
      </c>
      <c r="G34" s="16">
        <f t="shared" si="11"/>
        <v>0.17785234899328858</v>
      </c>
      <c r="H34" s="16">
        <f t="shared" si="11"/>
        <v>0.30536912751677853</v>
      </c>
      <c r="I34" s="16">
        <f t="shared" si="11"/>
        <v>0.17449664429530201</v>
      </c>
      <c r="J34" s="16">
        <f t="shared" si="11"/>
        <v>4.6979865771812082E-2</v>
      </c>
      <c r="K34" s="16">
        <f t="shared" si="11"/>
        <v>5.0335570469798654E-2</v>
      </c>
      <c r="L34" s="16">
        <f t="shared" si="11"/>
        <v>1.3422818791946308E-2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83DA5-CF4F-4AEB-822B-24840A842389}">
  <dimension ref="A1:N34"/>
  <sheetViews>
    <sheetView topLeftCell="A52" zoomScaleNormal="100" workbookViewId="0">
      <selection activeCell="P49" sqref="P49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32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28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'[5]Newfoundland &amp; Labrador'!J9</f>
        <v>1</v>
      </c>
      <c r="C4" s="12">
        <f>'[5]Newfoundland &amp; Labrador'!K9</f>
        <v>0</v>
      </c>
      <c r="D4" s="12">
        <f>'[5]Newfoundland &amp; Labrador'!L9</f>
        <v>0</v>
      </c>
      <c r="E4" s="12">
        <f>'[5]Newfoundland &amp; Labrador'!M9</f>
        <v>0</v>
      </c>
      <c r="F4" s="12">
        <f>'[5]Newfoundland &amp; Labrador'!N9</f>
        <v>0</v>
      </c>
      <c r="G4" s="12">
        <f>'[5]Newfoundland &amp; Labrador'!O9</f>
        <v>0</v>
      </c>
      <c r="H4" s="12">
        <f>'[5]Newfoundland &amp; Labrador'!P9</f>
        <v>2</v>
      </c>
      <c r="I4" s="12">
        <f>'[5]Newfoundland &amp; Labrador'!Q9</f>
        <v>1</v>
      </c>
      <c r="J4" s="12">
        <f>'[5]Newfoundland &amp; Labrador'!R9</f>
        <v>2</v>
      </c>
      <c r="K4" s="12">
        <f>'[5]Newfoundland &amp; Labrador'!S9</f>
        <v>0</v>
      </c>
      <c r="L4" s="12">
        <f>'[5]Newfoundland &amp; Labrador'!T9</f>
        <v>1</v>
      </c>
      <c r="M4" s="12">
        <f>'[5]Newfoundland &amp; Labrador'!U9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0.14285714285714285</v>
      </c>
      <c r="C5" s="14">
        <f t="shared" si="0"/>
        <v>0</v>
      </c>
      <c r="D5" s="14">
        <f t="shared" si="0"/>
        <v>0</v>
      </c>
      <c r="E5" s="14">
        <f t="shared" si="0"/>
        <v>0</v>
      </c>
      <c r="F5" s="14">
        <f t="shared" si="0"/>
        <v>0</v>
      </c>
      <c r="G5" s="14">
        <f t="shared" si="0"/>
        <v>0</v>
      </c>
      <c r="H5" s="14">
        <f t="shared" si="0"/>
        <v>0.2857142857142857</v>
      </c>
      <c r="I5" s="14">
        <f t="shared" si="0"/>
        <v>0.14285714285714285</v>
      </c>
      <c r="J5" s="14">
        <f t="shared" si="0"/>
        <v>0.2857142857142857</v>
      </c>
      <c r="K5" s="14">
        <f t="shared" si="0"/>
        <v>0</v>
      </c>
      <c r="L5" s="14">
        <f t="shared" si="0"/>
        <v>0.14285714285714285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'[5]Prince Edward Island'!J6</f>
        <v>0</v>
      </c>
      <c r="C7" s="12">
        <f>'[5]Prince Edward Island'!K6</f>
        <v>0</v>
      </c>
      <c r="D7" s="12">
        <f>'[5]Prince Edward Island'!L6</f>
        <v>0</v>
      </c>
      <c r="E7" s="12">
        <f>'[5]Prince Edward Island'!M6</f>
        <v>0</v>
      </c>
      <c r="F7" s="12">
        <f>'[5]Prince Edward Island'!N6</f>
        <v>0</v>
      </c>
      <c r="G7" s="12">
        <f>'[5]Prince Edward Island'!O6</f>
        <v>2</v>
      </c>
      <c r="H7" s="12">
        <f>'[5]Prince Edward Island'!P6</f>
        <v>2</v>
      </c>
      <c r="I7" s="12">
        <f>'[5]Prince Edward Island'!Q6</f>
        <v>0</v>
      </c>
      <c r="J7" s="12">
        <f>'[5]Prince Edward Island'!R6</f>
        <v>0</v>
      </c>
      <c r="K7" s="12">
        <f>'[5]Prince Edward Island'!S6</f>
        <v>0</v>
      </c>
      <c r="L7" s="12">
        <f>'[5]Prince Edward Island'!T6</f>
        <v>0</v>
      </c>
      <c r="M7" s="12">
        <f>'[5]Prince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0.5</v>
      </c>
      <c r="H8" s="16">
        <f t="shared" si="1"/>
        <v>0.5</v>
      </c>
      <c r="I8" s="16">
        <f t="shared" si="1"/>
        <v>0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'[5]Nova Scotia'!J13</f>
        <v>0</v>
      </c>
      <c r="C10" s="12">
        <f>'[5]Nova Scotia'!K13</f>
        <v>0</v>
      </c>
      <c r="D10" s="12">
        <f>'[5]Nova Scotia'!L13</f>
        <v>0</v>
      </c>
      <c r="E10" s="12">
        <f>'[5]Nova Scotia'!M13</f>
        <v>1</v>
      </c>
      <c r="F10" s="12">
        <f>'[5]Nova Scotia'!N13</f>
        <v>1</v>
      </c>
      <c r="G10" s="12">
        <f>'[5]Nova Scotia'!O13</f>
        <v>3</v>
      </c>
      <c r="H10" s="12">
        <f>'[5]Nova Scotia'!P13</f>
        <v>2</v>
      </c>
      <c r="I10" s="12">
        <f>'[5]Nova Scotia'!Q13</f>
        <v>4</v>
      </c>
      <c r="J10" s="12">
        <f>'[5]Nova Scotia'!R13</f>
        <v>0</v>
      </c>
      <c r="K10" s="12">
        <f>'[5]Nova Scotia'!S13</f>
        <v>0</v>
      </c>
      <c r="L10" s="12">
        <f>'[5]Nova Scotia'!T13</f>
        <v>0</v>
      </c>
      <c r="M10" s="12">
        <f>'[5]Nova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0</v>
      </c>
      <c r="E11" s="16">
        <f t="shared" si="2"/>
        <v>9.0909090909090912E-2</v>
      </c>
      <c r="F11" s="16">
        <f t="shared" si="2"/>
        <v>9.0909090909090912E-2</v>
      </c>
      <c r="G11" s="16">
        <f t="shared" si="2"/>
        <v>0.27272727272727271</v>
      </c>
      <c r="H11" s="16">
        <f t="shared" si="2"/>
        <v>0.18181818181818182</v>
      </c>
      <c r="I11" s="16">
        <f t="shared" si="2"/>
        <v>0.36363636363636365</v>
      </c>
      <c r="J11" s="16">
        <f t="shared" si="2"/>
        <v>0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'[5]New Brunswick (2005)'!J12</f>
        <v>0</v>
      </c>
      <c r="C13" s="12">
        <f>'[5]New Brunswick (2005)'!K12</f>
        <v>1</v>
      </c>
      <c r="D13" s="12">
        <f>'[5]New Brunswick (2005)'!L12</f>
        <v>0</v>
      </c>
      <c r="E13" s="12">
        <f>'[5]New Brunswick (2005)'!M12</f>
        <v>1</v>
      </c>
      <c r="F13" s="12">
        <f>'[5]New Brunswick (2005)'!N12</f>
        <v>2</v>
      </c>
      <c r="G13" s="12">
        <f>'[5]New Brunswick (2005)'!O12</f>
        <v>1</v>
      </c>
      <c r="H13" s="12">
        <f>'[5]New Brunswick (2005)'!P12</f>
        <v>1</v>
      </c>
      <c r="I13" s="12">
        <f>'[5]New Brunswick (2005)'!Q12</f>
        <v>0</v>
      </c>
      <c r="J13" s="12">
        <f>'[5]New Brunswick (2005)'!R12</f>
        <v>4</v>
      </c>
      <c r="K13" s="12">
        <f>'[5]New Brunswick (2005)'!S12</f>
        <v>0</v>
      </c>
      <c r="L13" s="12">
        <f>'[5]New Brunswick (2005)'!T12</f>
        <v>0</v>
      </c>
      <c r="M13" s="12">
        <f>'[5]New Brunswick (2005)'!U12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0.1</v>
      </c>
      <c r="D14" s="16">
        <f t="shared" si="3"/>
        <v>0</v>
      </c>
      <c r="E14" s="16">
        <f t="shared" si="3"/>
        <v>0.1</v>
      </c>
      <c r="F14" s="16">
        <f t="shared" si="3"/>
        <v>0.2</v>
      </c>
      <c r="G14" s="16">
        <f t="shared" si="3"/>
        <v>0.1</v>
      </c>
      <c r="H14" s="16">
        <f t="shared" si="3"/>
        <v>0.1</v>
      </c>
      <c r="I14" s="16">
        <f t="shared" si="3"/>
        <v>0</v>
      </c>
      <c r="J14" s="16">
        <f t="shared" si="3"/>
        <v>0.4</v>
      </c>
      <c r="K14" s="16">
        <f t="shared" si="3"/>
        <v>0</v>
      </c>
      <c r="L14" s="16">
        <f t="shared" si="3"/>
        <v>0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[5]Quebec!J77</f>
        <v>0</v>
      </c>
      <c r="C16" s="12">
        <f>[5]Quebec!K77</f>
        <v>1</v>
      </c>
      <c r="D16" s="12">
        <f>[5]Quebec!L77</f>
        <v>2</v>
      </c>
      <c r="E16" s="12">
        <f>[5]Quebec!M77</f>
        <v>3</v>
      </c>
      <c r="F16" s="12">
        <f>[5]Quebec!N77</f>
        <v>9</v>
      </c>
      <c r="G16" s="12">
        <f>[5]Quebec!O77</f>
        <v>14</v>
      </c>
      <c r="H16" s="12">
        <f>[5]Quebec!P77</f>
        <v>27</v>
      </c>
      <c r="I16" s="12">
        <f>[5]Quebec!Q77</f>
        <v>19</v>
      </c>
      <c r="J16" s="12">
        <f>[5]Quebec!R77</f>
        <v>0</v>
      </c>
      <c r="K16" s="12">
        <f>[5]Quebec!S77</f>
        <v>0</v>
      </c>
      <c r="L16" s="12">
        <f>[5]Quebec!T77</f>
        <v>0</v>
      </c>
      <c r="M16" s="12">
        <f>[5]Quebec!U77</f>
        <v>0</v>
      </c>
      <c r="N16" s="10">
        <f>SUM(B16:M16)</f>
        <v>75</v>
      </c>
    </row>
    <row r="17" spans="1:14" ht="15.75" x14ac:dyDescent="0.25">
      <c r="A17" s="10" t="s">
        <v>1</v>
      </c>
      <c r="B17" s="16">
        <f t="shared" ref="B17:M17" si="4">B16/$N16</f>
        <v>0</v>
      </c>
      <c r="C17" s="16">
        <f t="shared" si="4"/>
        <v>1.3333333333333334E-2</v>
      </c>
      <c r="D17" s="16">
        <f t="shared" si="4"/>
        <v>2.6666666666666668E-2</v>
      </c>
      <c r="E17" s="16">
        <f t="shared" si="4"/>
        <v>0.04</v>
      </c>
      <c r="F17" s="16">
        <f t="shared" si="4"/>
        <v>0.12</v>
      </c>
      <c r="G17" s="16">
        <f t="shared" si="4"/>
        <v>0.18666666666666668</v>
      </c>
      <c r="H17" s="16">
        <f t="shared" si="4"/>
        <v>0.36</v>
      </c>
      <c r="I17" s="16">
        <f t="shared" si="4"/>
        <v>0.25333333333333335</v>
      </c>
      <c r="J17" s="16">
        <f t="shared" si="4"/>
        <v>0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[5]Ontario!J108</f>
        <v>1</v>
      </c>
      <c r="C19" s="12">
        <f>[5]Ontario!K108</f>
        <v>5</v>
      </c>
      <c r="D19" s="12">
        <f>[5]Ontario!L108</f>
        <v>4</v>
      </c>
      <c r="E19" s="12">
        <f>[5]Ontario!M108</f>
        <v>3</v>
      </c>
      <c r="F19" s="12">
        <f>[5]Ontario!N108</f>
        <v>8</v>
      </c>
      <c r="G19" s="12">
        <f>[5]Ontario!O108</f>
        <v>22</v>
      </c>
      <c r="H19" s="12">
        <f>[5]Ontario!P108</f>
        <v>31</v>
      </c>
      <c r="I19" s="12">
        <f>[5]Ontario!Q108</f>
        <v>23</v>
      </c>
      <c r="J19" s="12">
        <f>[5]Ontario!R108</f>
        <v>9</v>
      </c>
      <c r="K19" s="12">
        <f>[5]Ontario!S108</f>
        <v>0</v>
      </c>
      <c r="L19" s="12">
        <f>[5]Ontario!T108</f>
        <v>0</v>
      </c>
      <c r="M19" s="12">
        <f>[5]Ontario!U108</f>
        <v>0</v>
      </c>
      <c r="N19" s="10">
        <f>SUM(B19:M19)</f>
        <v>106</v>
      </c>
    </row>
    <row r="20" spans="1:14" ht="15.75" x14ac:dyDescent="0.25">
      <c r="A20" s="10" t="s">
        <v>1</v>
      </c>
      <c r="B20" s="16">
        <f t="shared" ref="B20:M20" si="5">B19/$N19</f>
        <v>9.433962264150943E-3</v>
      </c>
      <c r="C20" s="16">
        <f t="shared" si="5"/>
        <v>4.716981132075472E-2</v>
      </c>
      <c r="D20" s="16">
        <f t="shared" si="5"/>
        <v>3.7735849056603772E-2</v>
      </c>
      <c r="E20" s="16">
        <f t="shared" si="5"/>
        <v>2.8301886792452831E-2</v>
      </c>
      <c r="F20" s="16">
        <f t="shared" si="5"/>
        <v>7.5471698113207544E-2</v>
      </c>
      <c r="G20" s="16">
        <f t="shared" si="5"/>
        <v>0.20754716981132076</v>
      </c>
      <c r="H20" s="16">
        <f t="shared" si="5"/>
        <v>0.29245283018867924</v>
      </c>
      <c r="I20" s="16">
        <f t="shared" si="5"/>
        <v>0.21698113207547171</v>
      </c>
      <c r="J20" s="16">
        <f t="shared" si="5"/>
        <v>8.4905660377358486E-2</v>
      </c>
      <c r="K20" s="16">
        <f t="shared" si="5"/>
        <v>0</v>
      </c>
      <c r="L20" s="16">
        <f t="shared" si="5"/>
        <v>0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[5]Manitoba!J16</f>
        <v>0</v>
      </c>
      <c r="C22" s="12">
        <f>[5]Manitoba!K16</f>
        <v>0</v>
      </c>
      <c r="D22" s="12">
        <f>[5]Manitoba!L16</f>
        <v>0</v>
      </c>
      <c r="E22" s="12">
        <f>[5]Manitoba!M16</f>
        <v>0</v>
      </c>
      <c r="F22" s="12">
        <f>[5]Manitoba!N16</f>
        <v>1</v>
      </c>
      <c r="G22" s="12">
        <f>[5]Manitoba!O16</f>
        <v>6</v>
      </c>
      <c r="H22" s="12">
        <f>[5]Manitoba!P16</f>
        <v>6</v>
      </c>
      <c r="I22" s="12">
        <f>[5]Manitoba!Q16</f>
        <v>1</v>
      </c>
      <c r="J22" s="12">
        <f>[5]Manitoba!R16</f>
        <v>0</v>
      </c>
      <c r="K22" s="12">
        <f>[5]Manitoba!S16</f>
        <v>0</v>
      </c>
      <c r="L22" s="12">
        <f>[5]Manitoba!T16</f>
        <v>0</v>
      </c>
      <c r="M22" s="12">
        <f>[5]Manitoba!U16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0</v>
      </c>
      <c r="E23" s="16">
        <f t="shared" si="6"/>
        <v>0</v>
      </c>
      <c r="F23" s="16">
        <f t="shared" si="6"/>
        <v>7.1428571428571425E-2</v>
      </c>
      <c r="G23" s="16">
        <f t="shared" si="6"/>
        <v>0.42857142857142855</v>
      </c>
      <c r="H23" s="16">
        <f t="shared" si="6"/>
        <v>0.42857142857142855</v>
      </c>
      <c r="I23" s="16">
        <f t="shared" si="6"/>
        <v>7.1428571428571425E-2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[5]Saskatchewan!J16</f>
        <v>0</v>
      </c>
      <c r="C25" s="12">
        <f>[5]Saskatchewan!K16</f>
        <v>0</v>
      </c>
      <c r="D25" s="12">
        <f>[5]Saskatchewan!L16</f>
        <v>0</v>
      </c>
      <c r="E25" s="12">
        <f>[5]Saskatchewan!M16</f>
        <v>0</v>
      </c>
      <c r="F25" s="12">
        <f>[5]Saskatchewan!N16</f>
        <v>4</v>
      </c>
      <c r="G25" s="12">
        <f>[5]Saskatchewan!O16</f>
        <v>2</v>
      </c>
      <c r="H25" s="12">
        <f>[5]Saskatchewan!P16</f>
        <v>6</v>
      </c>
      <c r="I25" s="12">
        <f>[5]Saskatchewan!Q16</f>
        <v>2</v>
      </c>
      <c r="J25" s="12">
        <f>[5]Saskatchewan!R16</f>
        <v>0</v>
      </c>
      <c r="K25" s="12">
        <f>[5]Saskatchewan!S16</f>
        <v>0</v>
      </c>
      <c r="L25" s="12">
        <f>[5]Saskatchewan!T16</f>
        <v>0</v>
      </c>
      <c r="M25" s="12">
        <f>[5]Saskatchewan!U16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</v>
      </c>
      <c r="D26" s="16">
        <f t="shared" si="7"/>
        <v>0</v>
      </c>
      <c r="E26" s="16">
        <f t="shared" si="7"/>
        <v>0</v>
      </c>
      <c r="F26" s="16">
        <f t="shared" si="7"/>
        <v>0.2857142857142857</v>
      </c>
      <c r="G26" s="16">
        <f t="shared" si="7"/>
        <v>0.14285714285714285</v>
      </c>
      <c r="H26" s="16">
        <f t="shared" si="7"/>
        <v>0.42857142857142855</v>
      </c>
      <c r="I26" s="16">
        <f t="shared" si="7"/>
        <v>0.14285714285714285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[5]Alberta!J30</f>
        <v>0</v>
      </c>
      <c r="C28" s="12">
        <f>[5]Alberta!K30</f>
        <v>0</v>
      </c>
      <c r="D28" s="12">
        <f>[5]Alberta!L30</f>
        <v>1</v>
      </c>
      <c r="E28" s="12">
        <f>[5]Alberta!M30</f>
        <v>0</v>
      </c>
      <c r="F28" s="12">
        <f>[5]Alberta!N30</f>
        <v>7</v>
      </c>
      <c r="G28" s="12">
        <f>[5]Alberta!O30</f>
        <v>8</v>
      </c>
      <c r="H28" s="12">
        <f>[5]Alberta!P30</f>
        <v>4</v>
      </c>
      <c r="I28" s="12">
        <f>[5]Alberta!Q30</f>
        <v>4</v>
      </c>
      <c r="J28" s="12">
        <f>[5]Alberta!R30</f>
        <v>3</v>
      </c>
      <c r="K28" s="12">
        <f>[5]Alberta!S30</f>
        <v>1</v>
      </c>
      <c r="L28" s="12">
        <f>[5]Alberta!T30</f>
        <v>0</v>
      </c>
      <c r="M28" s="12">
        <f>[5]Alberta!U30</f>
        <v>0</v>
      </c>
      <c r="N28" s="10">
        <f>SUM(B28:M28)</f>
        <v>28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0</v>
      </c>
      <c r="D29" s="16">
        <f t="shared" si="8"/>
        <v>3.5714285714285712E-2</v>
      </c>
      <c r="E29" s="16">
        <f t="shared" si="8"/>
        <v>0</v>
      </c>
      <c r="F29" s="16">
        <f t="shared" si="8"/>
        <v>0.25</v>
      </c>
      <c r="G29" s="16">
        <f t="shared" si="8"/>
        <v>0.2857142857142857</v>
      </c>
      <c r="H29" s="16">
        <f t="shared" si="8"/>
        <v>0.14285714285714285</v>
      </c>
      <c r="I29" s="16">
        <f t="shared" si="8"/>
        <v>0.14285714285714285</v>
      </c>
      <c r="J29" s="16">
        <f t="shared" si="8"/>
        <v>0.10714285714285714</v>
      </c>
      <c r="K29" s="16">
        <f t="shared" si="8"/>
        <v>3.5714285714285712E-2</v>
      </c>
      <c r="L29" s="16">
        <f t="shared" si="8"/>
        <v>0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'[5]British Columbia'!J38</f>
        <v>0</v>
      </c>
      <c r="C31" s="12">
        <f>'[5]British Columbia'!K38</f>
        <v>0</v>
      </c>
      <c r="D31" s="12">
        <f>'[5]British Columbia'!L38</f>
        <v>1</v>
      </c>
      <c r="E31" s="12">
        <f>'[5]British Columbia'!M38</f>
        <v>1</v>
      </c>
      <c r="F31" s="12">
        <f>'[5]British Columbia'!N38</f>
        <v>5</v>
      </c>
      <c r="G31" s="12">
        <f>'[5]British Columbia'!O38</f>
        <v>7</v>
      </c>
      <c r="H31" s="12">
        <f>'[5]British Columbia'!P38</f>
        <v>17</v>
      </c>
      <c r="I31" s="12">
        <f>'[5]British Columbia'!Q38</f>
        <v>3</v>
      </c>
      <c r="J31" s="12">
        <f>'[5]British Columbia'!R38</f>
        <v>2</v>
      </c>
      <c r="K31" s="12">
        <f>'[5]British Columbia'!S38</f>
        <v>0</v>
      </c>
      <c r="L31" s="12">
        <f>'[5]British Columbia'!T38</f>
        <v>0</v>
      </c>
      <c r="M31" s="12">
        <f>'[5]British Columbia'!U38</f>
        <v>0</v>
      </c>
      <c r="N31" s="10">
        <f>SUM(B31:M31)</f>
        <v>36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0</v>
      </c>
      <c r="D32" s="16">
        <f t="shared" si="9"/>
        <v>2.7777777777777776E-2</v>
      </c>
      <c r="E32" s="16">
        <f t="shared" si="9"/>
        <v>2.7777777777777776E-2</v>
      </c>
      <c r="F32" s="16">
        <f t="shared" si="9"/>
        <v>0.1388888888888889</v>
      </c>
      <c r="G32" s="16">
        <f t="shared" si="9"/>
        <v>0.19444444444444445</v>
      </c>
      <c r="H32" s="16">
        <f t="shared" si="9"/>
        <v>0.47222222222222221</v>
      </c>
      <c r="I32" s="16">
        <f t="shared" si="9"/>
        <v>8.3333333333333329E-2</v>
      </c>
      <c r="J32" s="16">
        <f t="shared" si="9"/>
        <v>5.5555555555555552E-2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2</v>
      </c>
      <c r="C33" s="10">
        <f t="shared" si="10"/>
        <v>7</v>
      </c>
      <c r="D33" s="10">
        <f t="shared" si="10"/>
        <v>8</v>
      </c>
      <c r="E33" s="10">
        <f t="shared" si="10"/>
        <v>9</v>
      </c>
      <c r="F33" s="10">
        <f t="shared" si="10"/>
        <v>37</v>
      </c>
      <c r="G33" s="10">
        <f t="shared" si="10"/>
        <v>65</v>
      </c>
      <c r="H33" s="10">
        <f t="shared" si="10"/>
        <v>98</v>
      </c>
      <c r="I33" s="10">
        <f t="shared" si="10"/>
        <v>57</v>
      </c>
      <c r="J33" s="10">
        <f t="shared" si="10"/>
        <v>20</v>
      </c>
      <c r="K33" s="10">
        <f t="shared" si="10"/>
        <v>1</v>
      </c>
      <c r="L33" s="10">
        <f t="shared" si="10"/>
        <v>1</v>
      </c>
      <c r="M33" s="10">
        <f t="shared" si="10"/>
        <v>0</v>
      </c>
      <c r="N33" s="10">
        <f>SUM(N4:N31)</f>
        <v>305</v>
      </c>
    </row>
    <row r="34" spans="1:14" ht="15.75" x14ac:dyDescent="0.25">
      <c r="A34" s="17" t="s">
        <v>1</v>
      </c>
      <c r="B34" s="16">
        <f t="shared" ref="B34:N34" si="11">(B33/$N33)</f>
        <v>6.5573770491803279E-3</v>
      </c>
      <c r="C34" s="16">
        <f t="shared" si="11"/>
        <v>2.2950819672131147E-2</v>
      </c>
      <c r="D34" s="16">
        <f t="shared" si="11"/>
        <v>2.6229508196721311E-2</v>
      </c>
      <c r="E34" s="16">
        <f t="shared" si="11"/>
        <v>2.9508196721311476E-2</v>
      </c>
      <c r="F34" s="16">
        <f t="shared" si="11"/>
        <v>0.12131147540983607</v>
      </c>
      <c r="G34" s="16">
        <f t="shared" si="11"/>
        <v>0.21311475409836064</v>
      </c>
      <c r="H34" s="16">
        <f t="shared" si="11"/>
        <v>0.32131147540983607</v>
      </c>
      <c r="I34" s="16">
        <f t="shared" si="11"/>
        <v>0.18688524590163935</v>
      </c>
      <c r="J34" s="16">
        <f t="shared" si="11"/>
        <v>6.5573770491803282E-2</v>
      </c>
      <c r="K34" s="16">
        <f t="shared" si="11"/>
        <v>3.2786885245901639E-3</v>
      </c>
      <c r="L34" s="16">
        <f t="shared" si="11"/>
        <v>3.2786885245901639E-3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EF00D-C85C-4A36-B7A5-55BC92DCD0F0}">
  <dimension ref="A1:N34"/>
  <sheetViews>
    <sheetView topLeftCell="A52" zoomScaleNormal="100" workbookViewId="0">
      <selection activeCell="B4" sqref="B4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34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'[6]Newfoundland &amp; Labrador'!J9</f>
        <v>1</v>
      </c>
      <c r="C4" s="12">
        <f>'[6]Newfoundland &amp; Labrador'!K9</f>
        <v>0</v>
      </c>
      <c r="D4" s="12">
        <f>'[6]Newfoundland &amp; Labrador'!L9</f>
        <v>0</v>
      </c>
      <c r="E4" s="12">
        <f>'[6]Newfoundland &amp; Labrador'!M9</f>
        <v>0</v>
      </c>
      <c r="F4" s="12">
        <f>'[6]Newfoundland &amp; Labrador'!N9</f>
        <v>0</v>
      </c>
      <c r="G4" s="12">
        <f>'[6]Newfoundland &amp; Labrador'!O9</f>
        <v>0</v>
      </c>
      <c r="H4" s="12">
        <f>'[6]Newfoundland &amp; Labrador'!P9</f>
        <v>1</v>
      </c>
      <c r="I4" s="12">
        <f>'[6]Newfoundland &amp; Labrador'!Q9</f>
        <v>1</v>
      </c>
      <c r="J4" s="12">
        <f>'[6]Newfoundland &amp; Labrador'!R9</f>
        <v>3</v>
      </c>
      <c r="K4" s="12">
        <f>'[6]Newfoundland &amp; Labrador'!S9</f>
        <v>1</v>
      </c>
      <c r="L4" s="12">
        <f>'[6]Newfoundland &amp; Labrador'!T9</f>
        <v>0</v>
      </c>
      <c r="M4" s="12">
        <f>'[6]Newfoundland &amp; Labrador'!U9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0.14285714285714285</v>
      </c>
      <c r="C5" s="14">
        <f t="shared" si="0"/>
        <v>0</v>
      </c>
      <c r="D5" s="14">
        <f t="shared" si="0"/>
        <v>0</v>
      </c>
      <c r="E5" s="14">
        <f t="shared" si="0"/>
        <v>0</v>
      </c>
      <c r="F5" s="14">
        <f t="shared" si="0"/>
        <v>0</v>
      </c>
      <c r="G5" s="14">
        <f t="shared" si="0"/>
        <v>0</v>
      </c>
      <c r="H5" s="14">
        <f t="shared" si="0"/>
        <v>0.14285714285714285</v>
      </c>
      <c r="I5" s="14">
        <f t="shared" si="0"/>
        <v>0.14285714285714285</v>
      </c>
      <c r="J5" s="14">
        <f t="shared" si="0"/>
        <v>0.42857142857142855</v>
      </c>
      <c r="K5" s="14">
        <f t="shared" si="0"/>
        <v>0.14285714285714285</v>
      </c>
      <c r="L5" s="14">
        <f t="shared" si="0"/>
        <v>0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'[6]Prince Edward Island'!J6</f>
        <v>0</v>
      </c>
      <c r="C7" s="12">
        <f>'[6]Prince Edward Island'!K6</f>
        <v>0</v>
      </c>
      <c r="D7" s="12">
        <f>'[6]Prince Edward Island'!L6</f>
        <v>0</v>
      </c>
      <c r="E7" s="12">
        <f>'[6]Prince Edward Island'!M6</f>
        <v>0</v>
      </c>
      <c r="F7" s="12">
        <f>'[6]Prince Edward Island'!N6</f>
        <v>0</v>
      </c>
      <c r="G7" s="12">
        <f>'[6]Prince Edward Island'!O6</f>
        <v>3</v>
      </c>
      <c r="H7" s="12">
        <f>'[6]Prince Edward Island'!P6</f>
        <v>1</v>
      </c>
      <c r="I7" s="12">
        <f>'[6]Prince Edward Island'!Q6</f>
        <v>0</v>
      </c>
      <c r="J7" s="12">
        <f>'[6]Prince Edward Island'!R6</f>
        <v>0</v>
      </c>
      <c r="K7" s="12">
        <f>'[6]Prince Edward Island'!S6</f>
        <v>0</v>
      </c>
      <c r="L7" s="12">
        <f>'[6]Prince Edward Island'!T6</f>
        <v>0</v>
      </c>
      <c r="M7" s="12">
        <f>'[6]Prince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0.75</v>
      </c>
      <c r="H8" s="16">
        <f t="shared" si="1"/>
        <v>0.25</v>
      </c>
      <c r="I8" s="16">
        <f t="shared" si="1"/>
        <v>0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'[6]Nova Scotia'!J13</f>
        <v>0</v>
      </c>
      <c r="C10" s="12">
        <f>'[6]Nova Scotia'!K13</f>
        <v>0</v>
      </c>
      <c r="D10" s="12">
        <f>'[6]Nova Scotia'!L13</f>
        <v>0</v>
      </c>
      <c r="E10" s="12">
        <f>'[6]Nova Scotia'!M13</f>
        <v>3</v>
      </c>
      <c r="F10" s="12">
        <f>'[6]Nova Scotia'!N13</f>
        <v>0</v>
      </c>
      <c r="G10" s="12">
        <f>'[6]Nova Scotia'!O13</f>
        <v>3</v>
      </c>
      <c r="H10" s="12">
        <f>'[6]Nova Scotia'!P13</f>
        <v>2</v>
      </c>
      <c r="I10" s="12">
        <f>'[6]Nova Scotia'!Q13</f>
        <v>1</v>
      </c>
      <c r="J10" s="12">
        <f>'[6]Nova Scotia'!R13</f>
        <v>2</v>
      </c>
      <c r="K10" s="12">
        <f>'[6]Nova Scotia'!S13</f>
        <v>0</v>
      </c>
      <c r="L10" s="12">
        <f>'[6]Nova Scotia'!T13</f>
        <v>0</v>
      </c>
      <c r="M10" s="12">
        <f>'[6]Nova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0</v>
      </c>
      <c r="E11" s="16">
        <f t="shared" si="2"/>
        <v>0.27272727272727271</v>
      </c>
      <c r="F11" s="16">
        <f t="shared" si="2"/>
        <v>0</v>
      </c>
      <c r="G11" s="16">
        <f t="shared" si="2"/>
        <v>0.27272727272727271</v>
      </c>
      <c r="H11" s="16">
        <f t="shared" si="2"/>
        <v>0.18181818181818182</v>
      </c>
      <c r="I11" s="16">
        <f t="shared" si="2"/>
        <v>9.0909090909090912E-2</v>
      </c>
      <c r="J11" s="16">
        <f t="shared" si="2"/>
        <v>0.18181818181818182</v>
      </c>
      <c r="K11" s="16">
        <f t="shared" si="2"/>
        <v>0</v>
      </c>
      <c r="L11" s="16">
        <f t="shared" si="2"/>
        <v>0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'[6]New Brunswick'!J12</f>
        <v>0</v>
      </c>
      <c r="C13" s="12">
        <f>'[6]New Brunswick'!K12</f>
        <v>1</v>
      </c>
      <c r="D13" s="12">
        <f>'[6]New Brunswick'!L12</f>
        <v>1</v>
      </c>
      <c r="E13" s="12">
        <f>'[6]New Brunswick'!M12</f>
        <v>1</v>
      </c>
      <c r="F13" s="12">
        <f>'[6]New Brunswick'!N12</f>
        <v>1</v>
      </c>
      <c r="G13" s="12">
        <f>'[6]New Brunswick'!O12</f>
        <v>0</v>
      </c>
      <c r="H13" s="12">
        <f>'[6]New Brunswick'!P12</f>
        <v>0</v>
      </c>
      <c r="I13" s="12">
        <f>'[6]New Brunswick'!Q12</f>
        <v>5</v>
      </c>
      <c r="J13" s="12">
        <f>'[6]New Brunswick'!R12</f>
        <v>0</v>
      </c>
      <c r="K13" s="12">
        <f>'[6]New Brunswick'!S12</f>
        <v>1</v>
      </c>
      <c r="L13" s="12">
        <f>'[6]New Brunswick'!T12</f>
        <v>0</v>
      </c>
      <c r="M13" s="12">
        <f>'[6]New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0.1</v>
      </c>
      <c r="D14" s="16">
        <f t="shared" si="3"/>
        <v>0.1</v>
      </c>
      <c r="E14" s="16">
        <f t="shared" si="3"/>
        <v>0.1</v>
      </c>
      <c r="F14" s="16">
        <f t="shared" si="3"/>
        <v>0.1</v>
      </c>
      <c r="G14" s="16">
        <f t="shared" si="3"/>
        <v>0</v>
      </c>
      <c r="H14" s="16">
        <f t="shared" si="3"/>
        <v>0</v>
      </c>
      <c r="I14" s="16">
        <f t="shared" si="3"/>
        <v>0.5</v>
      </c>
      <c r="J14" s="16">
        <f t="shared" si="3"/>
        <v>0</v>
      </c>
      <c r="K14" s="16">
        <f t="shared" si="3"/>
        <v>0.1</v>
      </c>
      <c r="L14" s="16">
        <f t="shared" si="3"/>
        <v>0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[6]Quebec!J80</f>
        <v>1</v>
      </c>
      <c r="C16" s="12">
        <f>[6]Quebec!K80</f>
        <v>1</v>
      </c>
      <c r="D16" s="12">
        <f>[6]Quebec!L80</f>
        <v>3</v>
      </c>
      <c r="E16" s="12">
        <f>[6]Quebec!M80</f>
        <v>2</v>
      </c>
      <c r="F16" s="12">
        <f>[6]Quebec!N80</f>
        <v>10</v>
      </c>
      <c r="G16" s="12">
        <f>[6]Quebec!O80</f>
        <v>15</v>
      </c>
      <c r="H16" s="12">
        <f>[6]Quebec!P80</f>
        <v>24</v>
      </c>
      <c r="I16" s="12">
        <f>[6]Quebec!Q80</f>
        <v>20</v>
      </c>
      <c r="J16" s="12">
        <f>[6]Quebec!R80</f>
        <v>2</v>
      </c>
      <c r="K16" s="12">
        <f>[6]Quebec!S80</f>
        <v>0</v>
      </c>
      <c r="L16" s="12">
        <f>[6]Quebec!T80</f>
        <v>0</v>
      </c>
      <c r="M16" s="12">
        <f>[6]Quebec!U80</f>
        <v>0</v>
      </c>
      <c r="N16" s="10">
        <f>SUM(B16:M16)</f>
        <v>78</v>
      </c>
    </row>
    <row r="17" spans="1:14" ht="15.75" x14ac:dyDescent="0.25">
      <c r="A17" s="10" t="s">
        <v>1</v>
      </c>
      <c r="B17" s="16">
        <f t="shared" ref="B17:M17" si="4">B16/$N16</f>
        <v>1.282051282051282E-2</v>
      </c>
      <c r="C17" s="16">
        <f t="shared" si="4"/>
        <v>1.282051282051282E-2</v>
      </c>
      <c r="D17" s="16">
        <f t="shared" si="4"/>
        <v>3.8461538461538464E-2</v>
      </c>
      <c r="E17" s="16">
        <f t="shared" si="4"/>
        <v>2.564102564102564E-2</v>
      </c>
      <c r="F17" s="16">
        <f t="shared" si="4"/>
        <v>0.12820512820512819</v>
      </c>
      <c r="G17" s="16">
        <f t="shared" si="4"/>
        <v>0.19230769230769232</v>
      </c>
      <c r="H17" s="16">
        <f t="shared" si="4"/>
        <v>0.30769230769230771</v>
      </c>
      <c r="I17" s="16">
        <f t="shared" si="4"/>
        <v>0.25641025641025639</v>
      </c>
      <c r="J17" s="16">
        <f t="shared" si="4"/>
        <v>2.564102564102564E-2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[6]Ontario!J123</f>
        <v>1</v>
      </c>
      <c r="C19" s="12">
        <f>[6]Ontario!K123</f>
        <v>6</v>
      </c>
      <c r="D19" s="12">
        <f>[6]Ontario!L123</f>
        <v>3</v>
      </c>
      <c r="E19" s="12">
        <f>[6]Ontario!M123</f>
        <v>9</v>
      </c>
      <c r="F19" s="12">
        <f>[6]Ontario!N123</f>
        <v>10</v>
      </c>
      <c r="G19" s="12">
        <f>[6]Ontario!O123</f>
        <v>27</v>
      </c>
      <c r="H19" s="12">
        <f>[6]Ontario!P123</f>
        <v>27</v>
      </c>
      <c r="I19" s="12">
        <f>[6]Ontario!Q123</f>
        <v>16</v>
      </c>
      <c r="J19" s="12">
        <f>[6]Ontario!R123</f>
        <v>19</v>
      </c>
      <c r="K19" s="12">
        <f>[6]Ontario!S123</f>
        <v>1</v>
      </c>
      <c r="L19" s="12">
        <f>[6]Ontario!T123</f>
        <v>2</v>
      </c>
      <c r="M19" s="12">
        <f>[6]Ontario!U123</f>
        <v>0</v>
      </c>
      <c r="N19" s="10">
        <f>SUM(B19:M19)</f>
        <v>121</v>
      </c>
    </row>
    <row r="20" spans="1:14" ht="15.75" x14ac:dyDescent="0.25">
      <c r="A20" s="10" t="s">
        <v>1</v>
      </c>
      <c r="B20" s="16">
        <f t="shared" ref="B20:M20" si="5">B19/$N19</f>
        <v>8.2644628099173556E-3</v>
      </c>
      <c r="C20" s="16">
        <f t="shared" si="5"/>
        <v>4.9586776859504134E-2</v>
      </c>
      <c r="D20" s="16">
        <f t="shared" si="5"/>
        <v>2.4793388429752067E-2</v>
      </c>
      <c r="E20" s="16">
        <f t="shared" si="5"/>
        <v>7.43801652892562E-2</v>
      </c>
      <c r="F20" s="16">
        <f t="shared" si="5"/>
        <v>8.2644628099173556E-2</v>
      </c>
      <c r="G20" s="16">
        <f t="shared" si="5"/>
        <v>0.2231404958677686</v>
      </c>
      <c r="H20" s="16">
        <f t="shared" si="5"/>
        <v>0.2231404958677686</v>
      </c>
      <c r="I20" s="16">
        <f t="shared" si="5"/>
        <v>0.13223140495867769</v>
      </c>
      <c r="J20" s="16">
        <f t="shared" si="5"/>
        <v>0.15702479338842976</v>
      </c>
      <c r="K20" s="16">
        <f t="shared" si="5"/>
        <v>8.2644628099173556E-3</v>
      </c>
      <c r="L20" s="16">
        <f t="shared" si="5"/>
        <v>1.6528925619834711E-2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[6]Manitoba!J16</f>
        <v>0</v>
      </c>
      <c r="C22" s="12">
        <f>[6]Manitoba!K16</f>
        <v>0</v>
      </c>
      <c r="D22" s="12">
        <f>[6]Manitoba!L16</f>
        <v>0</v>
      </c>
      <c r="E22" s="12">
        <f>[6]Manitoba!M16</f>
        <v>0</v>
      </c>
      <c r="F22" s="12">
        <f>[6]Manitoba!N16</f>
        <v>2</v>
      </c>
      <c r="G22" s="12">
        <f>[6]Manitoba!O16</f>
        <v>6</v>
      </c>
      <c r="H22" s="12">
        <f>[6]Manitoba!P16</f>
        <v>3</v>
      </c>
      <c r="I22" s="12">
        <f>[6]Manitoba!Q16</f>
        <v>3</v>
      </c>
      <c r="J22" s="12">
        <f>[6]Manitoba!R16</f>
        <v>0</v>
      </c>
      <c r="K22" s="12">
        <f>[6]Manitoba!S16</f>
        <v>0</v>
      </c>
      <c r="L22" s="12">
        <f>[6]Manitoba!T16</f>
        <v>0</v>
      </c>
      <c r="M22" s="12">
        <f>[6]Manitoba!U16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0</v>
      </c>
      <c r="E23" s="16">
        <f t="shared" si="6"/>
        <v>0</v>
      </c>
      <c r="F23" s="16">
        <f t="shared" si="6"/>
        <v>0.14285714285714285</v>
      </c>
      <c r="G23" s="16">
        <f t="shared" si="6"/>
        <v>0.42857142857142855</v>
      </c>
      <c r="H23" s="16">
        <f t="shared" si="6"/>
        <v>0.21428571428571427</v>
      </c>
      <c r="I23" s="16">
        <f t="shared" si="6"/>
        <v>0.21428571428571427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[6]Saskatchewan!J16</f>
        <v>0</v>
      </c>
      <c r="C25" s="12">
        <f>[6]Saskatchewan!K16</f>
        <v>0</v>
      </c>
      <c r="D25" s="12">
        <f>[6]Saskatchewan!L16</f>
        <v>0</v>
      </c>
      <c r="E25" s="12">
        <f>[6]Saskatchewan!M16</f>
        <v>0</v>
      </c>
      <c r="F25" s="12">
        <f>[6]Saskatchewan!N16</f>
        <v>3</v>
      </c>
      <c r="G25" s="12">
        <f>[6]Saskatchewan!O16</f>
        <v>5</v>
      </c>
      <c r="H25" s="12">
        <f>[6]Saskatchewan!P16</f>
        <v>4</v>
      </c>
      <c r="I25" s="12">
        <f>[6]Saskatchewan!Q16</f>
        <v>2</v>
      </c>
      <c r="J25" s="12">
        <f>[6]Saskatchewan!R16</f>
        <v>0</v>
      </c>
      <c r="K25" s="12">
        <f>[6]Saskatchewan!S16</f>
        <v>0</v>
      </c>
      <c r="L25" s="12">
        <f>[6]Saskatchewan!T16</f>
        <v>0</v>
      </c>
      <c r="M25" s="12">
        <f>[6]Saskatchewan!U16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0</v>
      </c>
      <c r="C26" s="16">
        <f t="shared" si="7"/>
        <v>0</v>
      </c>
      <c r="D26" s="16">
        <f t="shared" si="7"/>
        <v>0</v>
      </c>
      <c r="E26" s="16">
        <f t="shared" si="7"/>
        <v>0</v>
      </c>
      <c r="F26" s="16">
        <f t="shared" si="7"/>
        <v>0.21428571428571427</v>
      </c>
      <c r="G26" s="16">
        <f t="shared" si="7"/>
        <v>0.35714285714285715</v>
      </c>
      <c r="H26" s="16">
        <f t="shared" si="7"/>
        <v>0.2857142857142857</v>
      </c>
      <c r="I26" s="16">
        <f t="shared" si="7"/>
        <v>0.14285714285714285</v>
      </c>
      <c r="J26" s="16">
        <f t="shared" si="7"/>
        <v>0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[6]Alberta!J36</f>
        <v>0</v>
      </c>
      <c r="C28" s="12">
        <f>[6]Alberta!K36</f>
        <v>0</v>
      </c>
      <c r="D28" s="12">
        <f>[6]Alberta!L36</f>
        <v>0</v>
      </c>
      <c r="E28" s="12">
        <f>[6]Alberta!M36</f>
        <v>0</v>
      </c>
      <c r="F28" s="12">
        <f>[6]Alberta!N36</f>
        <v>2</v>
      </c>
      <c r="G28" s="12">
        <f>[6]Alberta!O36</f>
        <v>16</v>
      </c>
      <c r="H28" s="12">
        <f>[6]Alberta!P36</f>
        <v>15</v>
      </c>
      <c r="I28" s="12">
        <f>[6]Alberta!Q36</f>
        <v>1</v>
      </c>
      <c r="J28" s="12">
        <f>[6]Alberta!R36</f>
        <v>0</v>
      </c>
      <c r="K28" s="12">
        <f>[6]Alberta!S36</f>
        <v>0</v>
      </c>
      <c r="L28" s="12">
        <f>[6]Alberta!T36</f>
        <v>0</v>
      </c>
      <c r="M28" s="12">
        <f>[6]Alberta!U36</f>
        <v>0</v>
      </c>
      <c r="N28" s="10">
        <f>SUM(B28:M28)</f>
        <v>34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0</v>
      </c>
      <c r="D29" s="16">
        <f t="shared" si="8"/>
        <v>0</v>
      </c>
      <c r="E29" s="16">
        <f t="shared" si="8"/>
        <v>0</v>
      </c>
      <c r="F29" s="16">
        <f t="shared" si="8"/>
        <v>5.8823529411764705E-2</v>
      </c>
      <c r="G29" s="16">
        <f t="shared" si="8"/>
        <v>0.47058823529411764</v>
      </c>
      <c r="H29" s="16">
        <f t="shared" si="8"/>
        <v>0.44117647058823528</v>
      </c>
      <c r="I29" s="16">
        <f t="shared" si="8"/>
        <v>2.9411764705882353E-2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'[6]British Columbia'!J44</f>
        <v>0</v>
      </c>
      <c r="C31" s="12">
        <f>'[6]British Columbia'!K44</f>
        <v>0</v>
      </c>
      <c r="D31" s="12">
        <f>'[6]British Columbia'!L44</f>
        <v>0</v>
      </c>
      <c r="E31" s="12">
        <f>'[6]British Columbia'!M44</f>
        <v>5</v>
      </c>
      <c r="F31" s="12">
        <f>'[6]British Columbia'!N44</f>
        <v>4</v>
      </c>
      <c r="G31" s="12">
        <f>'[6]British Columbia'!O44</f>
        <v>12</v>
      </c>
      <c r="H31" s="12">
        <f>'[6]British Columbia'!P44</f>
        <v>9</v>
      </c>
      <c r="I31" s="12">
        <f>'[6]British Columbia'!Q44</f>
        <v>10</v>
      </c>
      <c r="J31" s="12">
        <f>'[6]British Columbia'!R44</f>
        <v>1</v>
      </c>
      <c r="K31" s="12">
        <f>'[6]British Columbia'!S44</f>
        <v>1</v>
      </c>
      <c r="L31" s="12">
        <f>'[6]British Columbia'!T44</f>
        <v>0</v>
      </c>
      <c r="M31" s="12">
        <f>'[6]British Columbia'!U44</f>
        <v>0</v>
      </c>
      <c r="N31" s="10">
        <f>SUM(B31:M31)</f>
        <v>42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0</v>
      </c>
      <c r="D32" s="16">
        <f t="shared" si="9"/>
        <v>0</v>
      </c>
      <c r="E32" s="16">
        <f t="shared" si="9"/>
        <v>0.11904761904761904</v>
      </c>
      <c r="F32" s="16">
        <f t="shared" si="9"/>
        <v>9.5238095238095233E-2</v>
      </c>
      <c r="G32" s="16">
        <f t="shared" si="9"/>
        <v>0.2857142857142857</v>
      </c>
      <c r="H32" s="16">
        <f t="shared" si="9"/>
        <v>0.21428571428571427</v>
      </c>
      <c r="I32" s="16">
        <f t="shared" si="9"/>
        <v>0.23809523809523808</v>
      </c>
      <c r="J32" s="16">
        <f t="shared" si="9"/>
        <v>2.3809523809523808E-2</v>
      </c>
      <c r="K32" s="16">
        <f t="shared" si="9"/>
        <v>2.3809523809523808E-2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3</v>
      </c>
      <c r="C33" s="10">
        <f t="shared" si="10"/>
        <v>8</v>
      </c>
      <c r="D33" s="10">
        <f t="shared" si="10"/>
        <v>7</v>
      </c>
      <c r="E33" s="10">
        <f t="shared" si="10"/>
        <v>20</v>
      </c>
      <c r="F33" s="10">
        <f t="shared" si="10"/>
        <v>32</v>
      </c>
      <c r="G33" s="10">
        <f t="shared" si="10"/>
        <v>87</v>
      </c>
      <c r="H33" s="10">
        <f t="shared" si="10"/>
        <v>86</v>
      </c>
      <c r="I33" s="10">
        <f t="shared" si="10"/>
        <v>59</v>
      </c>
      <c r="J33" s="10">
        <f t="shared" si="10"/>
        <v>27</v>
      </c>
      <c r="K33" s="10">
        <f t="shared" si="10"/>
        <v>4</v>
      </c>
      <c r="L33" s="10">
        <f t="shared" si="10"/>
        <v>2</v>
      </c>
      <c r="M33" s="10">
        <f t="shared" si="10"/>
        <v>0</v>
      </c>
      <c r="N33" s="10">
        <f>SUM(N4:N31)</f>
        <v>335</v>
      </c>
    </row>
    <row r="34" spans="1:14" ht="15.75" x14ac:dyDescent="0.25">
      <c r="A34" s="17" t="s">
        <v>1</v>
      </c>
      <c r="B34" s="16">
        <f t="shared" ref="B34:N34" si="11">(B33/$N33)</f>
        <v>8.9552238805970154E-3</v>
      </c>
      <c r="C34" s="16">
        <f t="shared" si="11"/>
        <v>2.3880597014925373E-2</v>
      </c>
      <c r="D34" s="16">
        <f t="shared" si="11"/>
        <v>2.0895522388059702E-2</v>
      </c>
      <c r="E34" s="16">
        <f t="shared" si="11"/>
        <v>5.9701492537313432E-2</v>
      </c>
      <c r="F34" s="16">
        <f t="shared" si="11"/>
        <v>9.5522388059701493E-2</v>
      </c>
      <c r="G34" s="16">
        <f t="shared" si="11"/>
        <v>0.25970149253731345</v>
      </c>
      <c r="H34" s="16">
        <f t="shared" si="11"/>
        <v>0.25671641791044775</v>
      </c>
      <c r="I34" s="16">
        <f t="shared" si="11"/>
        <v>0.17611940298507461</v>
      </c>
      <c r="J34" s="16">
        <f t="shared" si="11"/>
        <v>8.0597014925373134E-2</v>
      </c>
      <c r="K34" s="16">
        <f t="shared" si="11"/>
        <v>1.1940298507462687E-2</v>
      </c>
      <c r="L34" s="16">
        <f t="shared" si="11"/>
        <v>5.9701492537313433E-3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AC762-3B6D-46F0-A397-B3A9F31E90DA}">
  <dimension ref="A1:N34"/>
  <sheetViews>
    <sheetView tabSelected="1" topLeftCell="A49" zoomScaleNormal="100" workbookViewId="0">
      <selection activeCell="G77" sqref="G77"/>
    </sheetView>
  </sheetViews>
  <sheetFormatPr defaultColWidth="9.140625" defaultRowHeight="15" x14ac:dyDescent="0.25"/>
  <cols>
    <col min="1" max="1" width="11.7109375" style="18" customWidth="1"/>
    <col min="2" max="2" width="21" style="18" customWidth="1"/>
    <col min="3" max="3" width="17.42578125" style="18" customWidth="1"/>
    <col min="4" max="4" width="14.42578125" style="18" customWidth="1"/>
    <col min="5" max="5" width="17.42578125" style="18" customWidth="1"/>
    <col min="6" max="6" width="15.5703125" style="18" customWidth="1"/>
    <col min="7" max="7" width="10.28515625" style="18" customWidth="1"/>
    <col min="8" max="8" width="9.85546875" style="18" customWidth="1"/>
    <col min="9" max="9" width="15.28515625" style="18" customWidth="1"/>
    <col min="10" max="10" width="16.42578125" style="18" customWidth="1"/>
    <col min="11" max="11" width="15.140625" style="18" customWidth="1"/>
    <col min="12" max="12" width="16.42578125" style="18" customWidth="1"/>
    <col min="13" max="13" width="20" style="18" customWidth="1"/>
    <col min="14" max="14" width="9.140625" style="18"/>
    <col min="15" max="16384" width="9.140625" style="9"/>
  </cols>
  <sheetData>
    <row r="1" spans="1:14" ht="17.25" customHeight="1" x14ac:dyDescent="0.3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5.75" x14ac:dyDescent="0.25">
      <c r="A2" s="10"/>
      <c r="B2" s="11" t="s">
        <v>11</v>
      </c>
      <c r="C2" s="11" t="s">
        <v>14</v>
      </c>
      <c r="D2" s="11" t="s">
        <v>12</v>
      </c>
      <c r="E2" s="11" t="s">
        <v>13</v>
      </c>
      <c r="F2" s="11" t="s">
        <v>15</v>
      </c>
      <c r="G2" s="11" t="s">
        <v>16</v>
      </c>
      <c r="H2" s="11" t="s">
        <v>22</v>
      </c>
      <c r="I2" s="11" t="s">
        <v>17</v>
      </c>
      <c r="J2" s="11" t="s">
        <v>18</v>
      </c>
      <c r="K2" s="11" t="s">
        <v>19</v>
      </c>
      <c r="L2" s="11" t="s">
        <v>20</v>
      </c>
      <c r="M2" s="11" t="s">
        <v>21</v>
      </c>
      <c r="N2" s="11" t="s">
        <v>24</v>
      </c>
    </row>
    <row r="3" spans="1:14" ht="15.75" x14ac:dyDescent="0.25">
      <c r="A3" s="10"/>
      <c r="B3" s="19" t="s">
        <v>34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1"/>
    </row>
    <row r="4" spans="1:14" ht="15.75" x14ac:dyDescent="0.25">
      <c r="A4" s="10" t="s">
        <v>0</v>
      </c>
      <c r="B4" s="12">
        <f>'[7]Newfoundland &amp; Labrador'!J9</f>
        <v>1</v>
      </c>
      <c r="C4" s="12">
        <f>'[7]Newfoundland &amp; Labrador'!K9</f>
        <v>0</v>
      </c>
      <c r="D4" s="12">
        <f>'[7]Newfoundland &amp; Labrador'!L9</f>
        <v>0</v>
      </c>
      <c r="E4" s="12">
        <f>'[7]Newfoundland &amp; Labrador'!M9</f>
        <v>0</v>
      </c>
      <c r="F4" s="12">
        <f>'[7]Newfoundland &amp; Labrador'!N9</f>
        <v>0</v>
      </c>
      <c r="G4" s="12">
        <f>'[7]Newfoundland &amp; Labrador'!O9</f>
        <v>0</v>
      </c>
      <c r="H4" s="12">
        <f>'[7]Newfoundland &amp; Labrador'!P9</f>
        <v>2</v>
      </c>
      <c r="I4" s="12">
        <f>'[7]Newfoundland &amp; Labrador'!Q9</f>
        <v>0</v>
      </c>
      <c r="J4" s="12">
        <f>'[7]Newfoundland &amp; Labrador'!R9</f>
        <v>2</v>
      </c>
      <c r="K4" s="12">
        <f>'[7]Newfoundland &amp; Labrador'!S9</f>
        <v>2</v>
      </c>
      <c r="L4" s="12">
        <f>'[7]Newfoundland &amp; Labrador'!T9</f>
        <v>0</v>
      </c>
      <c r="M4" s="12">
        <f>'[7]Newfoundland &amp; Labrador'!U9</f>
        <v>0</v>
      </c>
      <c r="N4" s="13">
        <f>SUM(B4:M4)</f>
        <v>7</v>
      </c>
    </row>
    <row r="5" spans="1:14" ht="15.75" x14ac:dyDescent="0.25">
      <c r="A5" s="10" t="s">
        <v>1</v>
      </c>
      <c r="B5" s="14">
        <f t="shared" ref="B5:M5" si="0">B4/$N4</f>
        <v>0.14285714285714285</v>
      </c>
      <c r="C5" s="14">
        <f t="shared" si="0"/>
        <v>0</v>
      </c>
      <c r="D5" s="14">
        <f t="shared" si="0"/>
        <v>0</v>
      </c>
      <c r="E5" s="14">
        <f t="shared" si="0"/>
        <v>0</v>
      </c>
      <c r="F5" s="14">
        <f t="shared" si="0"/>
        <v>0</v>
      </c>
      <c r="G5" s="14">
        <f t="shared" si="0"/>
        <v>0</v>
      </c>
      <c r="H5" s="14">
        <f t="shared" si="0"/>
        <v>0.2857142857142857</v>
      </c>
      <c r="I5" s="14">
        <f t="shared" si="0"/>
        <v>0</v>
      </c>
      <c r="J5" s="14">
        <f t="shared" si="0"/>
        <v>0.2857142857142857</v>
      </c>
      <c r="K5" s="14">
        <f t="shared" si="0"/>
        <v>0.2857142857142857</v>
      </c>
      <c r="L5" s="14">
        <f t="shared" si="0"/>
        <v>0</v>
      </c>
      <c r="M5" s="14">
        <f t="shared" si="0"/>
        <v>0</v>
      </c>
      <c r="N5" s="15"/>
    </row>
    <row r="6" spans="1:14" ht="15.75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15.75" x14ac:dyDescent="0.25">
      <c r="A7" s="10" t="s">
        <v>0</v>
      </c>
      <c r="B7" s="12">
        <f>'[7]Prince Edward Island'!J6</f>
        <v>0</v>
      </c>
      <c r="C7" s="12">
        <f>'[7]Prince Edward Island'!K6</f>
        <v>0</v>
      </c>
      <c r="D7" s="12">
        <f>'[7]Prince Edward Island'!L6</f>
        <v>0</v>
      </c>
      <c r="E7" s="12">
        <f>'[7]Prince Edward Island'!M6</f>
        <v>0</v>
      </c>
      <c r="F7" s="12">
        <f>'[7]Prince Edward Island'!N6</f>
        <v>0</v>
      </c>
      <c r="G7" s="12">
        <f>'[7]Prince Edward Island'!O6</f>
        <v>2</v>
      </c>
      <c r="H7" s="12">
        <f>'[7]Prince Edward Island'!P6</f>
        <v>2</v>
      </c>
      <c r="I7" s="12">
        <f>'[7]Prince Edward Island'!Q6</f>
        <v>0</v>
      </c>
      <c r="J7" s="12">
        <f>'[7]Prince Edward Island'!R6</f>
        <v>0</v>
      </c>
      <c r="K7" s="12">
        <f>'[7]Prince Edward Island'!S6</f>
        <v>0</v>
      </c>
      <c r="L7" s="12">
        <f>'[7]Prince Edward Island'!T6</f>
        <v>0</v>
      </c>
      <c r="M7" s="12">
        <f>'[7]Prince Edward Island'!U6</f>
        <v>0</v>
      </c>
      <c r="N7" s="10">
        <f>SUM(B7:M7)</f>
        <v>4</v>
      </c>
    </row>
    <row r="8" spans="1:14" ht="15.75" x14ac:dyDescent="0.25">
      <c r="A8" s="10" t="s">
        <v>1</v>
      </c>
      <c r="B8" s="16">
        <f t="shared" ref="B8:M8" si="1">B7/$N7</f>
        <v>0</v>
      </c>
      <c r="C8" s="16">
        <f t="shared" si="1"/>
        <v>0</v>
      </c>
      <c r="D8" s="16">
        <f t="shared" si="1"/>
        <v>0</v>
      </c>
      <c r="E8" s="16">
        <f t="shared" si="1"/>
        <v>0</v>
      </c>
      <c r="F8" s="16">
        <f t="shared" si="1"/>
        <v>0</v>
      </c>
      <c r="G8" s="16">
        <f t="shared" si="1"/>
        <v>0.5</v>
      </c>
      <c r="H8" s="16">
        <f t="shared" si="1"/>
        <v>0.5</v>
      </c>
      <c r="I8" s="16">
        <f t="shared" si="1"/>
        <v>0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0"/>
    </row>
    <row r="9" spans="1:14" ht="15.75" x14ac:dyDescent="0.25">
      <c r="A9" s="19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15.75" x14ac:dyDescent="0.25">
      <c r="A10" s="10" t="s">
        <v>0</v>
      </c>
      <c r="B10" s="12">
        <f>'[7]Nova Scotia'!J13</f>
        <v>0</v>
      </c>
      <c r="C10" s="12">
        <f>'[7]Nova Scotia'!K13</f>
        <v>0</v>
      </c>
      <c r="D10" s="12">
        <f>'[7]Nova Scotia'!L13</f>
        <v>0</v>
      </c>
      <c r="E10" s="12">
        <f>'[7]Nova Scotia'!M13</f>
        <v>4</v>
      </c>
      <c r="F10" s="12">
        <f>'[7]Nova Scotia'!N13</f>
        <v>2</v>
      </c>
      <c r="G10" s="12">
        <f>'[7]Nova Scotia'!O13</f>
        <v>0</v>
      </c>
      <c r="H10" s="12">
        <f>'[7]Nova Scotia'!P13</f>
        <v>0</v>
      </c>
      <c r="I10" s="12">
        <f>'[7]Nova Scotia'!Q13</f>
        <v>1</v>
      </c>
      <c r="J10" s="12">
        <f>'[7]Nova Scotia'!R13</f>
        <v>3</v>
      </c>
      <c r="K10" s="12">
        <f>'[7]Nova Scotia'!S13</f>
        <v>1</v>
      </c>
      <c r="L10" s="12">
        <f>'[7]Nova Scotia'!T13</f>
        <v>0</v>
      </c>
      <c r="M10" s="12">
        <f>'[7]Nova Scotia'!U13</f>
        <v>0</v>
      </c>
      <c r="N10" s="10">
        <f>SUM(B10:M10)</f>
        <v>11</v>
      </c>
    </row>
    <row r="11" spans="1:14" ht="15.75" x14ac:dyDescent="0.25">
      <c r="A11" s="10" t="s">
        <v>1</v>
      </c>
      <c r="B11" s="16">
        <f t="shared" ref="B11:M11" si="2">B10/$N10</f>
        <v>0</v>
      </c>
      <c r="C11" s="16">
        <f t="shared" si="2"/>
        <v>0</v>
      </c>
      <c r="D11" s="16">
        <f t="shared" si="2"/>
        <v>0</v>
      </c>
      <c r="E11" s="16">
        <f t="shared" si="2"/>
        <v>0.36363636363636365</v>
      </c>
      <c r="F11" s="16">
        <f t="shared" si="2"/>
        <v>0.18181818181818182</v>
      </c>
      <c r="G11" s="16">
        <f t="shared" si="2"/>
        <v>0</v>
      </c>
      <c r="H11" s="16">
        <f t="shared" si="2"/>
        <v>0</v>
      </c>
      <c r="I11" s="16">
        <f t="shared" si="2"/>
        <v>9.0909090909090912E-2</v>
      </c>
      <c r="J11" s="16">
        <f t="shared" si="2"/>
        <v>0.27272727272727271</v>
      </c>
      <c r="K11" s="16">
        <f t="shared" si="2"/>
        <v>9.0909090909090912E-2</v>
      </c>
      <c r="L11" s="16">
        <f t="shared" si="2"/>
        <v>0</v>
      </c>
      <c r="M11" s="16">
        <f t="shared" si="2"/>
        <v>0</v>
      </c>
      <c r="N11" s="10"/>
    </row>
    <row r="12" spans="1:14" ht="15.75" x14ac:dyDescent="0.25">
      <c r="A12" s="19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4" ht="15.75" x14ac:dyDescent="0.25">
      <c r="A13" s="10" t="s">
        <v>0</v>
      </c>
      <c r="B13" s="12">
        <f>'[7]New Brunswick'!J12</f>
        <v>0</v>
      </c>
      <c r="C13" s="12">
        <f>'[7]New Brunswick'!K12</f>
        <v>1</v>
      </c>
      <c r="D13" s="12">
        <f>'[7]New Brunswick'!L12</f>
        <v>1</v>
      </c>
      <c r="E13" s="12">
        <f>'[7]New Brunswick'!M12</f>
        <v>0</v>
      </c>
      <c r="F13" s="12">
        <f>'[7]New Brunswick'!N12</f>
        <v>2</v>
      </c>
      <c r="G13" s="12">
        <f>'[7]New Brunswick'!O12</f>
        <v>0</v>
      </c>
      <c r="H13" s="12">
        <f>'[7]New Brunswick'!P12</f>
        <v>2</v>
      </c>
      <c r="I13" s="12">
        <f>'[7]New Brunswick'!Q12</f>
        <v>1</v>
      </c>
      <c r="J13" s="12">
        <f>'[7]New Brunswick'!R12</f>
        <v>2</v>
      </c>
      <c r="K13" s="12">
        <f>'[7]New Brunswick'!S12</f>
        <v>1</v>
      </c>
      <c r="L13" s="12">
        <f>'[7]New Brunswick'!T12</f>
        <v>0</v>
      </c>
      <c r="M13" s="12">
        <f>'[7]New Brunswick'!U12</f>
        <v>0</v>
      </c>
      <c r="N13" s="10">
        <f>SUM(B13:M13)</f>
        <v>10</v>
      </c>
    </row>
    <row r="14" spans="1:14" ht="15.75" x14ac:dyDescent="0.25">
      <c r="A14" s="10" t="s">
        <v>1</v>
      </c>
      <c r="B14" s="16">
        <f t="shared" ref="B14:M14" si="3">B13/$N13</f>
        <v>0</v>
      </c>
      <c r="C14" s="16">
        <f t="shared" si="3"/>
        <v>0.1</v>
      </c>
      <c r="D14" s="16">
        <f t="shared" si="3"/>
        <v>0.1</v>
      </c>
      <c r="E14" s="16">
        <f t="shared" si="3"/>
        <v>0</v>
      </c>
      <c r="F14" s="16">
        <f t="shared" si="3"/>
        <v>0.2</v>
      </c>
      <c r="G14" s="16">
        <f t="shared" si="3"/>
        <v>0</v>
      </c>
      <c r="H14" s="16">
        <f t="shared" si="3"/>
        <v>0.2</v>
      </c>
      <c r="I14" s="16">
        <f t="shared" si="3"/>
        <v>0.1</v>
      </c>
      <c r="J14" s="16">
        <f t="shared" si="3"/>
        <v>0.2</v>
      </c>
      <c r="K14" s="16">
        <f t="shared" si="3"/>
        <v>0.1</v>
      </c>
      <c r="L14" s="16">
        <f t="shared" si="3"/>
        <v>0</v>
      </c>
      <c r="M14" s="16">
        <f t="shared" si="3"/>
        <v>0</v>
      </c>
      <c r="N14" s="10"/>
    </row>
    <row r="15" spans="1:14" ht="15.75" x14ac:dyDescent="0.25">
      <c r="A15" s="19" t="s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 ht="15.75" x14ac:dyDescent="0.25">
      <c r="A16" s="10" t="s">
        <v>0</v>
      </c>
      <c r="B16" s="12">
        <f>[7]Quebec!J80</f>
        <v>0</v>
      </c>
      <c r="C16" s="12">
        <f>[7]Quebec!K80</f>
        <v>0</v>
      </c>
      <c r="D16" s="12">
        <f>[7]Quebec!L80</f>
        <v>5</v>
      </c>
      <c r="E16" s="12">
        <f>[7]Quebec!M80</f>
        <v>2</v>
      </c>
      <c r="F16" s="12">
        <f>[7]Quebec!N80</f>
        <v>5</v>
      </c>
      <c r="G16" s="12">
        <f>[7]Quebec!O80</f>
        <v>17</v>
      </c>
      <c r="H16" s="12">
        <f>[7]Quebec!P80</f>
        <v>36</v>
      </c>
      <c r="I16" s="12">
        <f>[7]Quebec!Q80</f>
        <v>12</v>
      </c>
      <c r="J16" s="12">
        <f>[7]Quebec!R80</f>
        <v>1</v>
      </c>
      <c r="K16" s="12">
        <f>[7]Quebec!S80</f>
        <v>0</v>
      </c>
      <c r="L16" s="12">
        <f>[7]Quebec!T80</f>
        <v>0</v>
      </c>
      <c r="M16" s="12">
        <f>[7]Quebec!U80</f>
        <v>0</v>
      </c>
      <c r="N16" s="10">
        <f>SUM(B16:M16)</f>
        <v>78</v>
      </c>
    </row>
    <row r="17" spans="1:14" ht="15.75" x14ac:dyDescent="0.25">
      <c r="A17" s="10" t="s">
        <v>1</v>
      </c>
      <c r="B17" s="16">
        <f t="shared" ref="B17:M17" si="4">B16/$N16</f>
        <v>0</v>
      </c>
      <c r="C17" s="16">
        <f t="shared" si="4"/>
        <v>0</v>
      </c>
      <c r="D17" s="16">
        <f t="shared" si="4"/>
        <v>6.4102564102564097E-2</v>
      </c>
      <c r="E17" s="16">
        <f t="shared" si="4"/>
        <v>2.564102564102564E-2</v>
      </c>
      <c r="F17" s="16">
        <f t="shared" si="4"/>
        <v>6.4102564102564097E-2</v>
      </c>
      <c r="G17" s="16">
        <f t="shared" si="4"/>
        <v>0.21794871794871795</v>
      </c>
      <c r="H17" s="16">
        <f t="shared" si="4"/>
        <v>0.46153846153846156</v>
      </c>
      <c r="I17" s="16">
        <f t="shared" si="4"/>
        <v>0.15384615384615385</v>
      </c>
      <c r="J17" s="16">
        <f t="shared" si="4"/>
        <v>1.282051282051282E-2</v>
      </c>
      <c r="K17" s="16">
        <f t="shared" si="4"/>
        <v>0</v>
      </c>
      <c r="L17" s="16">
        <f t="shared" si="4"/>
        <v>0</v>
      </c>
      <c r="M17" s="16">
        <f t="shared" si="4"/>
        <v>0</v>
      </c>
      <c r="N17" s="10"/>
    </row>
    <row r="18" spans="1:14" ht="15.75" x14ac:dyDescent="0.25">
      <c r="A18" s="19" t="s">
        <v>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ht="15.75" x14ac:dyDescent="0.25">
      <c r="A19" s="10" t="s">
        <v>0</v>
      </c>
      <c r="B19" s="12">
        <f>[7]Ontario!J124</f>
        <v>3</v>
      </c>
      <c r="C19" s="12">
        <f>[7]Ontario!K124</f>
        <v>0</v>
      </c>
      <c r="D19" s="12">
        <f>[7]Ontario!L124</f>
        <v>2</v>
      </c>
      <c r="E19" s="12">
        <f>[7]Ontario!M124</f>
        <v>5</v>
      </c>
      <c r="F19" s="12">
        <f>[7]Ontario!N124</f>
        <v>16</v>
      </c>
      <c r="G19" s="12">
        <f>[7]Ontario!O124</f>
        <v>30</v>
      </c>
      <c r="H19" s="12">
        <f>[7]Ontario!P124</f>
        <v>32</v>
      </c>
      <c r="I19" s="12">
        <f>[7]Ontario!Q124</f>
        <v>24</v>
      </c>
      <c r="J19" s="12">
        <f>[7]Ontario!R124</f>
        <v>8</v>
      </c>
      <c r="K19" s="12">
        <f>[7]Ontario!S124</f>
        <v>2</v>
      </c>
      <c r="L19" s="12">
        <f>[7]Ontario!T124</f>
        <v>0</v>
      </c>
      <c r="M19" s="12">
        <f>[7]Ontario!U124</f>
        <v>0</v>
      </c>
      <c r="N19" s="10">
        <f>SUM(B19:M19)</f>
        <v>122</v>
      </c>
    </row>
    <row r="20" spans="1:14" ht="15.75" x14ac:dyDescent="0.25">
      <c r="A20" s="10" t="s">
        <v>1</v>
      </c>
      <c r="B20" s="16">
        <f t="shared" ref="B20:M20" si="5">B19/$N19</f>
        <v>2.4590163934426229E-2</v>
      </c>
      <c r="C20" s="16">
        <f t="shared" si="5"/>
        <v>0</v>
      </c>
      <c r="D20" s="16">
        <f t="shared" si="5"/>
        <v>1.6393442622950821E-2</v>
      </c>
      <c r="E20" s="16">
        <f t="shared" si="5"/>
        <v>4.0983606557377046E-2</v>
      </c>
      <c r="F20" s="16">
        <f t="shared" si="5"/>
        <v>0.13114754098360656</v>
      </c>
      <c r="G20" s="16">
        <f t="shared" si="5"/>
        <v>0.24590163934426229</v>
      </c>
      <c r="H20" s="16">
        <f t="shared" si="5"/>
        <v>0.26229508196721313</v>
      </c>
      <c r="I20" s="16">
        <f t="shared" si="5"/>
        <v>0.19672131147540983</v>
      </c>
      <c r="J20" s="16">
        <f t="shared" si="5"/>
        <v>6.5573770491803282E-2</v>
      </c>
      <c r="K20" s="16">
        <f t="shared" si="5"/>
        <v>1.6393442622950821E-2</v>
      </c>
      <c r="L20" s="16">
        <f t="shared" si="5"/>
        <v>0</v>
      </c>
      <c r="M20" s="16">
        <f t="shared" si="5"/>
        <v>0</v>
      </c>
      <c r="N20" s="10"/>
    </row>
    <row r="21" spans="1:14" ht="15.75" x14ac:dyDescent="0.25">
      <c r="A21" s="19" t="s">
        <v>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ht="15.75" x14ac:dyDescent="0.25">
      <c r="A22" s="10" t="s">
        <v>0</v>
      </c>
      <c r="B22" s="12">
        <f>[7]Manitoba!J16</f>
        <v>0</v>
      </c>
      <c r="C22" s="12">
        <f>[7]Manitoba!K16</f>
        <v>0</v>
      </c>
      <c r="D22" s="12">
        <f>[7]Manitoba!L16</f>
        <v>0</v>
      </c>
      <c r="E22" s="12">
        <f>[7]Manitoba!M16</f>
        <v>1</v>
      </c>
      <c r="F22" s="12">
        <f>[7]Manitoba!N16</f>
        <v>1</v>
      </c>
      <c r="G22" s="12">
        <f>[7]Manitoba!O16</f>
        <v>4</v>
      </c>
      <c r="H22" s="12">
        <f>[7]Manitoba!P16</f>
        <v>8</v>
      </c>
      <c r="I22" s="12">
        <f>[7]Manitoba!Q16</f>
        <v>0</v>
      </c>
      <c r="J22" s="12">
        <f>[7]Manitoba!R16</f>
        <v>0</v>
      </c>
      <c r="K22" s="12">
        <f>[7]Manitoba!S16</f>
        <v>0</v>
      </c>
      <c r="L22" s="12">
        <f>[7]Manitoba!T16</f>
        <v>0</v>
      </c>
      <c r="M22" s="12">
        <f>[7]Manitoba!U16</f>
        <v>0</v>
      </c>
      <c r="N22" s="10">
        <f>SUM(B22:M22)</f>
        <v>14</v>
      </c>
    </row>
    <row r="23" spans="1:14" ht="15.75" x14ac:dyDescent="0.25">
      <c r="A23" s="10" t="s">
        <v>1</v>
      </c>
      <c r="B23" s="16">
        <f t="shared" ref="B23:M23" si="6">B22/$N22</f>
        <v>0</v>
      </c>
      <c r="C23" s="16">
        <f t="shared" si="6"/>
        <v>0</v>
      </c>
      <c r="D23" s="16">
        <f t="shared" si="6"/>
        <v>0</v>
      </c>
      <c r="E23" s="16">
        <f t="shared" si="6"/>
        <v>7.1428571428571425E-2</v>
      </c>
      <c r="F23" s="16">
        <f t="shared" si="6"/>
        <v>7.1428571428571425E-2</v>
      </c>
      <c r="G23" s="16">
        <f t="shared" si="6"/>
        <v>0.2857142857142857</v>
      </c>
      <c r="H23" s="16">
        <f t="shared" si="6"/>
        <v>0.5714285714285714</v>
      </c>
      <c r="I23" s="16">
        <f t="shared" si="6"/>
        <v>0</v>
      </c>
      <c r="J23" s="16">
        <f t="shared" si="6"/>
        <v>0</v>
      </c>
      <c r="K23" s="16">
        <f t="shared" si="6"/>
        <v>0</v>
      </c>
      <c r="L23" s="16">
        <f t="shared" si="6"/>
        <v>0</v>
      </c>
      <c r="M23" s="16">
        <f t="shared" si="6"/>
        <v>0</v>
      </c>
      <c r="N23" s="10"/>
    </row>
    <row r="24" spans="1:14" ht="15.75" x14ac:dyDescent="0.25">
      <c r="A24" s="19" t="s">
        <v>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ht="15.75" x14ac:dyDescent="0.25">
      <c r="A25" s="10" t="s">
        <v>0</v>
      </c>
      <c r="B25" s="12">
        <f>[7]Saskatchewan!J16</f>
        <v>1</v>
      </c>
      <c r="C25" s="12">
        <f>[7]Saskatchewan!K16</f>
        <v>0</v>
      </c>
      <c r="D25" s="12">
        <f>[7]Saskatchewan!L16</f>
        <v>0</v>
      </c>
      <c r="E25" s="12">
        <f>[7]Saskatchewan!M16</f>
        <v>0</v>
      </c>
      <c r="F25" s="12">
        <f>[7]Saskatchewan!N16</f>
        <v>3</v>
      </c>
      <c r="G25" s="12">
        <f>[7]Saskatchewan!O16</f>
        <v>0</v>
      </c>
      <c r="H25" s="12">
        <f>[7]Saskatchewan!P16</f>
        <v>3</v>
      </c>
      <c r="I25" s="12">
        <f>[7]Saskatchewan!Q16</f>
        <v>4</v>
      </c>
      <c r="J25" s="12">
        <f>[7]Saskatchewan!R16</f>
        <v>3</v>
      </c>
      <c r="K25" s="12">
        <f>[7]Saskatchewan!S16</f>
        <v>0</v>
      </c>
      <c r="L25" s="12">
        <f>[7]Saskatchewan!T16</f>
        <v>0</v>
      </c>
      <c r="M25" s="12">
        <f>[7]Saskatchewan!U16</f>
        <v>0</v>
      </c>
      <c r="N25" s="10">
        <f>SUM(B25:M25)</f>
        <v>14</v>
      </c>
    </row>
    <row r="26" spans="1:14" ht="15.75" x14ac:dyDescent="0.25">
      <c r="A26" s="10" t="s">
        <v>1</v>
      </c>
      <c r="B26" s="16">
        <f t="shared" ref="B26:M26" si="7">B25/$N25</f>
        <v>7.1428571428571425E-2</v>
      </c>
      <c r="C26" s="16">
        <f t="shared" si="7"/>
        <v>0</v>
      </c>
      <c r="D26" s="16">
        <f t="shared" si="7"/>
        <v>0</v>
      </c>
      <c r="E26" s="16">
        <f t="shared" si="7"/>
        <v>0</v>
      </c>
      <c r="F26" s="16">
        <f t="shared" si="7"/>
        <v>0.21428571428571427</v>
      </c>
      <c r="G26" s="16">
        <f t="shared" si="7"/>
        <v>0</v>
      </c>
      <c r="H26" s="16">
        <f t="shared" si="7"/>
        <v>0.21428571428571427</v>
      </c>
      <c r="I26" s="16">
        <f t="shared" si="7"/>
        <v>0.2857142857142857</v>
      </c>
      <c r="J26" s="16">
        <f t="shared" si="7"/>
        <v>0.21428571428571427</v>
      </c>
      <c r="K26" s="16">
        <f t="shared" si="7"/>
        <v>0</v>
      </c>
      <c r="L26" s="16">
        <f t="shared" si="7"/>
        <v>0</v>
      </c>
      <c r="M26" s="16">
        <f t="shared" si="7"/>
        <v>0</v>
      </c>
      <c r="N26" s="10"/>
    </row>
    <row r="27" spans="1:14" ht="15.75" x14ac:dyDescent="0.25">
      <c r="A27" s="19" t="s">
        <v>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ht="15.75" x14ac:dyDescent="0.25">
      <c r="A28" s="10" t="s">
        <v>0</v>
      </c>
      <c r="B28" s="12">
        <f>[7]Alberta!J39</f>
        <v>0</v>
      </c>
      <c r="C28" s="12">
        <f>[7]Alberta!K39</f>
        <v>0</v>
      </c>
      <c r="D28" s="12">
        <f>[7]Alberta!L39</f>
        <v>0</v>
      </c>
      <c r="E28" s="12">
        <f>[7]Alberta!M39</f>
        <v>0</v>
      </c>
      <c r="F28" s="12">
        <f>[7]Alberta!N39</f>
        <v>2</v>
      </c>
      <c r="G28" s="12">
        <f>[7]Alberta!O39</f>
        <v>21</v>
      </c>
      <c r="H28" s="12">
        <f>[7]Alberta!P39</f>
        <v>10</v>
      </c>
      <c r="I28" s="12">
        <f>[7]Alberta!Q39</f>
        <v>4</v>
      </c>
      <c r="J28" s="12">
        <f>[7]Alberta!R39</f>
        <v>0</v>
      </c>
      <c r="K28" s="12">
        <f>[7]Alberta!S39</f>
        <v>0</v>
      </c>
      <c r="L28" s="12">
        <f>[7]Alberta!T39</f>
        <v>0</v>
      </c>
      <c r="M28" s="12">
        <f>[7]Alberta!U39</f>
        <v>0</v>
      </c>
      <c r="N28" s="10">
        <f>SUM(B28:M28)</f>
        <v>37</v>
      </c>
    </row>
    <row r="29" spans="1:14" ht="15.75" x14ac:dyDescent="0.25">
      <c r="A29" s="10" t="s">
        <v>1</v>
      </c>
      <c r="B29" s="16">
        <f t="shared" ref="B29:M29" si="8">B28/$N28</f>
        <v>0</v>
      </c>
      <c r="C29" s="16">
        <f t="shared" si="8"/>
        <v>0</v>
      </c>
      <c r="D29" s="16">
        <f t="shared" si="8"/>
        <v>0</v>
      </c>
      <c r="E29" s="16">
        <f t="shared" si="8"/>
        <v>0</v>
      </c>
      <c r="F29" s="16">
        <f t="shared" si="8"/>
        <v>5.4054054054054057E-2</v>
      </c>
      <c r="G29" s="16">
        <f t="shared" si="8"/>
        <v>0.56756756756756754</v>
      </c>
      <c r="H29" s="16">
        <f t="shared" si="8"/>
        <v>0.27027027027027029</v>
      </c>
      <c r="I29" s="16">
        <f t="shared" si="8"/>
        <v>0.10810810810810811</v>
      </c>
      <c r="J29" s="16">
        <f t="shared" si="8"/>
        <v>0</v>
      </c>
      <c r="K29" s="16">
        <f t="shared" si="8"/>
        <v>0</v>
      </c>
      <c r="L29" s="16">
        <f t="shared" si="8"/>
        <v>0</v>
      </c>
      <c r="M29" s="16">
        <f t="shared" si="8"/>
        <v>0</v>
      </c>
      <c r="N29" s="10"/>
    </row>
    <row r="30" spans="1:14" ht="15.75" x14ac:dyDescent="0.25">
      <c r="A30" s="19" t="s">
        <v>10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15.75" x14ac:dyDescent="0.25">
      <c r="A31" s="10" t="s">
        <v>0</v>
      </c>
      <c r="B31" s="12">
        <f>'[7]British Columbia'!J45</f>
        <v>0</v>
      </c>
      <c r="C31" s="12">
        <f>'[7]British Columbia'!K45</f>
        <v>1</v>
      </c>
      <c r="D31" s="12">
        <f>'[7]British Columbia'!L45</f>
        <v>0</v>
      </c>
      <c r="E31" s="12">
        <f>'[7]British Columbia'!M45</f>
        <v>0</v>
      </c>
      <c r="F31" s="12">
        <f>'[7]British Columbia'!N45</f>
        <v>4</v>
      </c>
      <c r="G31" s="12">
        <f>'[7]British Columbia'!O45</f>
        <v>11</v>
      </c>
      <c r="H31" s="12">
        <f>'[7]British Columbia'!P45</f>
        <v>21</v>
      </c>
      <c r="I31" s="12">
        <f>'[7]British Columbia'!Q45</f>
        <v>6</v>
      </c>
      <c r="J31" s="12">
        <f>'[7]British Columbia'!R45</f>
        <v>0</v>
      </c>
      <c r="K31" s="12">
        <f>'[7]British Columbia'!S45</f>
        <v>0</v>
      </c>
      <c r="L31" s="12">
        <f>'[7]British Columbia'!T45</f>
        <v>0</v>
      </c>
      <c r="M31" s="12">
        <f>'[7]British Columbia'!U45</f>
        <v>0</v>
      </c>
      <c r="N31" s="10">
        <f>SUM(B31:M31)</f>
        <v>43</v>
      </c>
    </row>
    <row r="32" spans="1:14" ht="15.75" x14ac:dyDescent="0.25">
      <c r="A32" s="10" t="s">
        <v>1</v>
      </c>
      <c r="B32" s="16">
        <f t="shared" ref="B32:M32" si="9">B31/$N31</f>
        <v>0</v>
      </c>
      <c r="C32" s="16">
        <f t="shared" si="9"/>
        <v>2.3255813953488372E-2</v>
      </c>
      <c r="D32" s="16">
        <f t="shared" si="9"/>
        <v>0</v>
      </c>
      <c r="E32" s="16">
        <f t="shared" si="9"/>
        <v>0</v>
      </c>
      <c r="F32" s="16">
        <f t="shared" si="9"/>
        <v>9.3023255813953487E-2</v>
      </c>
      <c r="G32" s="16">
        <f t="shared" si="9"/>
        <v>0.2558139534883721</v>
      </c>
      <c r="H32" s="16">
        <f t="shared" si="9"/>
        <v>0.48837209302325579</v>
      </c>
      <c r="I32" s="16">
        <f t="shared" si="9"/>
        <v>0.13953488372093023</v>
      </c>
      <c r="J32" s="16">
        <f t="shared" si="9"/>
        <v>0</v>
      </c>
      <c r="K32" s="16">
        <f t="shared" si="9"/>
        <v>0</v>
      </c>
      <c r="L32" s="16">
        <f t="shared" si="9"/>
        <v>0</v>
      </c>
      <c r="M32" s="16">
        <f t="shared" si="9"/>
        <v>0</v>
      </c>
      <c r="N32" s="10"/>
    </row>
    <row r="33" spans="1:14" ht="15.75" x14ac:dyDescent="0.25">
      <c r="A33" s="17" t="s">
        <v>24</v>
      </c>
      <c r="B33" s="10">
        <f t="shared" ref="B33:M33" si="10">B4+B7+B10+B13+B16+B19+B22+B25+B28+B31</f>
        <v>5</v>
      </c>
      <c r="C33" s="10">
        <f t="shared" si="10"/>
        <v>2</v>
      </c>
      <c r="D33" s="10">
        <f t="shared" si="10"/>
        <v>8</v>
      </c>
      <c r="E33" s="10">
        <f t="shared" si="10"/>
        <v>12</v>
      </c>
      <c r="F33" s="10">
        <f t="shared" si="10"/>
        <v>35</v>
      </c>
      <c r="G33" s="10">
        <f t="shared" si="10"/>
        <v>85</v>
      </c>
      <c r="H33" s="10">
        <f t="shared" si="10"/>
        <v>116</v>
      </c>
      <c r="I33" s="10">
        <f t="shared" si="10"/>
        <v>52</v>
      </c>
      <c r="J33" s="10">
        <f t="shared" si="10"/>
        <v>19</v>
      </c>
      <c r="K33" s="10">
        <f t="shared" si="10"/>
        <v>6</v>
      </c>
      <c r="L33" s="10">
        <f t="shared" si="10"/>
        <v>0</v>
      </c>
      <c r="M33" s="10">
        <f t="shared" si="10"/>
        <v>0</v>
      </c>
      <c r="N33" s="10">
        <f>SUM(N4:N31)</f>
        <v>340</v>
      </c>
    </row>
    <row r="34" spans="1:14" ht="15.75" x14ac:dyDescent="0.25">
      <c r="A34" s="17" t="s">
        <v>1</v>
      </c>
      <c r="B34" s="16">
        <f t="shared" ref="B34:N34" si="11">(B33/$N33)</f>
        <v>1.4705882352941176E-2</v>
      </c>
      <c r="C34" s="16">
        <f t="shared" si="11"/>
        <v>5.8823529411764705E-3</v>
      </c>
      <c r="D34" s="16">
        <f t="shared" si="11"/>
        <v>2.3529411764705882E-2</v>
      </c>
      <c r="E34" s="16">
        <f t="shared" si="11"/>
        <v>3.5294117647058823E-2</v>
      </c>
      <c r="F34" s="16">
        <f t="shared" si="11"/>
        <v>0.10294117647058823</v>
      </c>
      <c r="G34" s="16">
        <f t="shared" si="11"/>
        <v>0.25</v>
      </c>
      <c r="H34" s="16">
        <f t="shared" si="11"/>
        <v>0.3411764705882353</v>
      </c>
      <c r="I34" s="16">
        <f t="shared" si="11"/>
        <v>0.15294117647058825</v>
      </c>
      <c r="J34" s="16">
        <f t="shared" si="11"/>
        <v>5.5882352941176473E-2</v>
      </c>
      <c r="K34" s="16">
        <f t="shared" si="11"/>
        <v>1.7647058823529412E-2</v>
      </c>
      <c r="L34" s="16">
        <f t="shared" si="11"/>
        <v>0</v>
      </c>
      <c r="M34" s="16">
        <f t="shared" si="11"/>
        <v>0</v>
      </c>
      <c r="N34" s="16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1960s</vt:lpstr>
      <vt:lpstr>1973 (abandoned)</vt:lpstr>
      <vt:lpstr>1970s</vt:lpstr>
      <vt:lpstr>1983 (abandoned)</vt:lpstr>
      <vt:lpstr>1980s</vt:lpstr>
      <vt:lpstr>1990s</vt:lpstr>
      <vt:lpstr>2000s</vt:lpstr>
      <vt:lpstr>2010s</vt:lpstr>
      <vt:lpstr>2020s</vt:lpstr>
    </vt:vector>
  </TitlesOfParts>
  <Company>Elections Canada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Bowden, James (RCMP/GRC)</cp:lastModifiedBy>
  <dcterms:created xsi:type="dcterms:W3CDTF">2023-09-28T02:27:42Z</dcterms:created>
  <dcterms:modified xsi:type="dcterms:W3CDTF">2025-04-08T18:50:41Z</dcterms:modified>
</cp:coreProperties>
</file>