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6" tabRatio="513"/>
  </bookViews>
  <sheets>
    <sheet name="All Decades" sheetId="1" r:id="rId1"/>
    <sheet name="2020s (List)" sheetId="2" r:id="rId2"/>
    <sheet name="2020s" sheetId="3" r:id="rId3"/>
    <sheet name="2010s" sheetId="4" r:id="rId4"/>
    <sheet name="2000s" sheetId="5" r:id="rId5"/>
    <sheet name="1990s" sheetId="6" r:id="rId6"/>
    <sheet name="1980s" sheetId="7" r:id="rId7"/>
    <sheet name="1970s" sheetId="8" r:id="rId8"/>
    <sheet name="1960s" sheetId="9" r:id="rId9"/>
  </sheets>
  <calcPr calcId="191029" iterateDelta="1E-4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13" i="9"/>
  <c r="B13" i="1" s="1"/>
  <c r="C13" i="9"/>
  <c r="B13"/>
  <c r="D12"/>
  <c r="D11"/>
  <c r="B11" i="1" s="1"/>
  <c r="D10" i="9"/>
  <c r="D9"/>
  <c r="B9" i="1" s="1"/>
  <c r="D8" i="9"/>
  <c r="D7"/>
  <c r="B7" i="1" s="1"/>
  <c r="D6" i="9"/>
  <c r="B6" i="1" s="1"/>
  <c r="D5" i="9"/>
  <c r="B5" i="1" s="1"/>
  <c r="D4" i="9"/>
  <c r="B4" i="1" s="1"/>
  <c r="D3" i="9"/>
  <c r="B3" i="1" s="1"/>
  <c r="C13" i="8"/>
  <c r="B13"/>
  <c r="D13" s="1"/>
  <c r="C13" i="1" s="1"/>
  <c r="D12" i="8"/>
  <c r="D11"/>
  <c r="C11" i="1" s="1"/>
  <c r="D10" i="8"/>
  <c r="D9"/>
  <c r="C9" i="1" s="1"/>
  <c r="D8" i="8"/>
  <c r="D7"/>
  <c r="C7" i="1" s="1"/>
  <c r="D6" i="8"/>
  <c r="C6" i="1" s="1"/>
  <c r="D5" i="8"/>
  <c r="C5" i="1" s="1"/>
  <c r="D4" i="8"/>
  <c r="C4" i="1" s="1"/>
  <c r="D3" i="8"/>
  <c r="C13" i="7"/>
  <c r="D13" s="1"/>
  <c r="D13" i="1" s="1"/>
  <c r="B13" i="7"/>
  <c r="D12"/>
  <c r="D11"/>
  <c r="D11" i="1" s="1"/>
  <c r="D10" i="7"/>
  <c r="D9"/>
  <c r="D9" i="1" s="1"/>
  <c r="D8" i="7"/>
  <c r="D7"/>
  <c r="D7" i="1" s="1"/>
  <c r="D6" i="7"/>
  <c r="D5"/>
  <c r="D5" i="1" s="1"/>
  <c r="D4" i="7"/>
  <c r="D3"/>
  <c r="C13" i="6"/>
  <c r="D13" s="1"/>
  <c r="E13" i="1" s="1"/>
  <c r="B13" i="6"/>
  <c r="D12"/>
  <c r="E12" i="1" s="1"/>
  <c r="D11" i="6"/>
  <c r="D10"/>
  <c r="E10" i="1" s="1"/>
  <c r="D9" i="6"/>
  <c r="E9" i="1" s="1"/>
  <c r="D8" i="6"/>
  <c r="E8" i="1" s="1"/>
  <c r="D7" i="6"/>
  <c r="E7" i="1" s="1"/>
  <c r="D6" i="6"/>
  <c r="E6" i="1" s="1"/>
  <c r="D5" i="6"/>
  <c r="D4"/>
  <c r="D3"/>
  <c r="C13" i="5"/>
  <c r="D13" s="1"/>
  <c r="F13" i="1" s="1"/>
  <c r="B13" i="5"/>
  <c r="D12"/>
  <c r="F12" i="1" s="1"/>
  <c r="D11" i="5"/>
  <c r="D10"/>
  <c r="F10" i="1" s="1"/>
  <c r="D9" i="5"/>
  <c r="F9" i="1" s="1"/>
  <c r="D8" i="5"/>
  <c r="F8" i="1" s="1"/>
  <c r="D7" i="5"/>
  <c r="F7" i="1" s="1"/>
  <c r="D6" i="5"/>
  <c r="D5"/>
  <c r="D4"/>
  <c r="D3"/>
  <c r="C13" i="4"/>
  <c r="D13" s="1"/>
  <c r="G13" i="1" s="1"/>
  <c r="B13" i="4"/>
  <c r="D12"/>
  <c r="G12" i="1" s="1"/>
  <c r="D11" i="4"/>
  <c r="D10"/>
  <c r="G10" i="1" s="1"/>
  <c r="D9" i="4"/>
  <c r="D8"/>
  <c r="G8" i="1" s="1"/>
  <c r="D7" i="4"/>
  <c r="D6"/>
  <c r="D5"/>
  <c r="D4"/>
  <c r="D3"/>
  <c r="C13" i="3"/>
  <c r="D13" s="1"/>
  <c r="H13" i="1" s="1"/>
  <c r="B13" i="3"/>
  <c r="D12"/>
  <c r="H12" i="1" s="1"/>
  <c r="D11" i="3"/>
  <c r="H11" i="1" s="1"/>
  <c r="D10" i="3"/>
  <c r="H10" i="1" s="1"/>
  <c r="D9" i="3"/>
  <c r="H9" i="1" s="1"/>
  <c r="D8" i="3"/>
  <c r="D7"/>
  <c r="D6"/>
  <c r="D5"/>
  <c r="H5" i="1" s="1"/>
  <c r="D4" i="3"/>
  <c r="D3"/>
  <c r="H3" i="1" s="1"/>
  <c r="D26" i="2"/>
  <c r="G26" s="1"/>
  <c r="D25"/>
  <c r="G25" s="1"/>
  <c r="D24"/>
  <c r="G24" s="1"/>
  <c r="D23"/>
  <c r="G23" s="1"/>
  <c r="D22"/>
  <c r="G22" s="1"/>
  <c r="D21"/>
  <c r="G21" s="1"/>
  <c r="D20"/>
  <c r="G20" s="1"/>
  <c r="D19"/>
  <c r="G19" s="1"/>
  <c r="D18"/>
  <c r="G18" s="1"/>
  <c r="D17"/>
  <c r="G17" s="1"/>
  <c r="D16"/>
  <c r="G16" s="1"/>
  <c r="D15"/>
  <c r="G15" s="1"/>
  <c r="D14"/>
  <c r="G14" s="1"/>
  <c r="D13"/>
  <c r="G13" s="1"/>
  <c r="D12"/>
  <c r="G12" s="1"/>
  <c r="D11"/>
  <c r="G11" s="1"/>
  <c r="D10"/>
  <c r="G10" s="1"/>
  <c r="D9"/>
  <c r="G9" s="1"/>
  <c r="D8"/>
  <c r="G8" s="1"/>
  <c r="D7"/>
  <c r="G7" s="1"/>
  <c r="D6"/>
  <c r="G6" s="1"/>
  <c r="G5"/>
  <c r="D5"/>
  <c r="D4"/>
  <c r="G4" s="1"/>
  <c r="D3"/>
  <c r="G3" s="1"/>
  <c r="D12" i="1"/>
  <c r="C12"/>
  <c r="B12"/>
  <c r="G11"/>
  <c r="F11"/>
  <c r="E11"/>
  <c r="D10"/>
  <c r="C10"/>
  <c r="B10"/>
  <c r="G9"/>
  <c r="H8"/>
  <c r="D8"/>
  <c r="C8"/>
  <c r="B8"/>
  <c r="H7"/>
  <c r="G7"/>
  <c r="H6"/>
  <c r="G6"/>
  <c r="F6"/>
  <c r="D6"/>
  <c r="G5"/>
  <c r="F5"/>
  <c r="E5"/>
  <c r="H4"/>
  <c r="G4"/>
  <c r="F4"/>
  <c r="E4"/>
  <c r="D4"/>
  <c r="G3"/>
  <c r="F3"/>
  <c r="E3"/>
  <c r="D3"/>
  <c r="C3"/>
</calcChain>
</file>

<file path=xl/sharedStrings.xml><?xml version="1.0" encoding="utf-8"?>
<sst xmlns="http://schemas.openxmlformats.org/spreadsheetml/2006/main" count="195" uniqueCount="69">
  <si>
    <t>The Percentage of Ridings the Populations of Which Exceed the Electoral Quota by Greater than 25%, 1960s-2020s</t>
  </si>
  <si>
    <t>Province</t>
  </si>
  <si>
    <t>1960s</t>
  </si>
  <si>
    <t>1970s</t>
  </si>
  <si>
    <t>1980s</t>
  </si>
  <si>
    <t>1990s</t>
  </si>
  <si>
    <t>2000s</t>
  </si>
  <si>
    <t>2010s</t>
  </si>
  <si>
    <t>2020s</t>
  </si>
  <si>
    <t>Newfoundland &amp; Labrador</t>
  </si>
  <si>
    <t>Prince Edward Island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</si>
  <si>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</si>
  <si>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</si>
  <si>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</si>
  <si>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</si>
  <si>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</si>
  <si>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</si>
  <si>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</si>
  <si>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</si>
  <si>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r>
      <rPr>
        <sz val="12"/>
        <color theme="1"/>
        <rFont val="Times New Roman"/>
        <family val="1"/>
        <charset val="1"/>
      </rPr>
      <t xml:space="preserve">All Provinces </t>
    </r>
    <r>
      <rPr>
        <i/>
        <sz val="12"/>
        <color theme="1"/>
        <rFont val="Times New Roman"/>
        <family val="1"/>
        <charset val="1"/>
      </rPr>
      <t>(Totals)</t>
    </r>
  </si>
  <si>
    <t>Electoral Districts With Populations Greater or Less Than 25% of the Electoral Quota Under the Census and the Previous Representation Order</t>
  </si>
  <si>
    <t>Population of the Province</t>
  </si>
  <si>
    <t>Number of Ridings</t>
  </si>
  <si>
    <t>Electoral Quota</t>
  </si>
  <si>
    <t>Electoral District</t>
  </si>
  <si>
    <t>Population</t>
  </si>
  <si>
    <t>Deviation from the Electoral Quota</t>
  </si>
  <si>
    <t>Labrador</t>
  </si>
  <si>
    <t>Halifax West</t>
  </si>
  <si>
    <t>Miramichi—Grand Lake</t>
  </si>
  <si>
    <t>Monton—Riverview—Dieppe</t>
  </si>
  <si>
    <t>Avignon—La Mitis—Matane—Matapédia</t>
  </si>
  <si>
    <t>Compton—Stanstead</t>
  </si>
  <si>
    <t>Charlesbourg—Haunte-Saint-Charles</t>
  </si>
  <si>
    <t xml:space="preserve">Kenora </t>
  </si>
  <si>
    <t xml:space="preserve">Sault Ste. Marie </t>
  </si>
  <si>
    <t>Algoma—Manitoulin—Kapuskasing</t>
  </si>
  <si>
    <t xml:space="preserve">Timmins—James Bay </t>
  </si>
  <si>
    <t>Thunder Bay—Rainy River</t>
  </si>
  <si>
    <t>Thunder Bay—Superior North</t>
  </si>
  <si>
    <t>Niagara Falls</t>
  </si>
  <si>
    <t>King—Vaughan</t>
  </si>
  <si>
    <t>Oakville North—Burlington</t>
  </si>
  <si>
    <t>Durham</t>
  </si>
  <si>
    <t>Simcoe—Grey</t>
  </si>
  <si>
    <t>Brampton West</t>
  </si>
  <si>
    <t>Calgary Rocky Ridge</t>
  </si>
  <si>
    <t>Banff—Airdrie</t>
  </si>
  <si>
    <t>Calgary Skyview</t>
  </si>
  <si>
    <t>Calgary Shephard</t>
  </si>
  <si>
    <t>Edmonton—Wetaskiwin</t>
  </si>
  <si>
    <t>The Number and Percentages of Ridings the Populations of Which Exceed the Electoral Quota by Greater than 25%, 2020s</t>
  </si>
  <si>
    <t>Total Number of MPs</t>
  </si>
  <si>
    <t>Number of Ridings Greater Than 25%</t>
  </si>
  <si>
    <t>Percentage of Ridings Greater Than 25%</t>
  </si>
  <si>
    <t>All Provinces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</si>
  <si>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Orders 2023,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 xml:space="preserve">Representation Order, 2013 </t>
    </r>
  </si>
  <si>
    <t>The Number and Percentages of Ridings the Populations of Which Exceed the Electoral Quota by Greater than 25%, 2010s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</si>
  <si>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 2013,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 xml:space="preserve">Representation Order, 2003 </t>
    </r>
  </si>
  <si>
    <t>The Number &amp; Percentages of Ridings the Populations of Which Exceed the Electoral Quota by Greater than 25%, 2000s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</si>
  <si>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 2003,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 xml:space="preserve">Representation Order, 1996 </t>
    </r>
  </si>
  <si>
    <t>The Number &amp; Percentages of Ridings the Populations of Which Exceed the Electoral Quota by Greater than 25%, 1990s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</si>
  <si>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Order, 1996,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 xml:space="preserve">Representation Order, 1987 </t>
    </r>
  </si>
  <si>
    <t>The Number &amp; Percentages of Ridings the Populations of Which Exceed the Electoral Quota by Greater than 25%, 1980s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</si>
  <si>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Order, 1987,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>Representation Order, 1976</t>
    </r>
  </si>
  <si>
    <t>The Number &amp; Percentages of Ridings the Populations of Which Exceed the Electoral Quota by Greater than 25%, 1970s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</si>
  <si>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Order, 1976,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>Representation Order, 1966</t>
    </r>
  </si>
  <si>
    <t>The Number &amp; Percentages of Ridings the Populations of Which Exceed the Electoral Quota by Greater than 25%, 1960s</t>
  </si>
  <si>
    <r>
      <rPr>
        <sz val="12"/>
        <color theme="1"/>
        <rFont val="Times New Roman"/>
        <family val="1"/>
        <charset val="1"/>
      </rPr>
      <t xml:space="preserve">The total number of MPs refers to the electoral quota under </t>
    </r>
    <r>
      <rPr>
        <i/>
        <sz val="12"/>
        <color theme="1"/>
        <rFont val="Times New Roman"/>
        <family val="1"/>
        <charset val="1"/>
      </rPr>
      <t xml:space="preserve">EBRA, </t>
    </r>
    <r>
      <rPr>
        <sz val="12"/>
        <color theme="1"/>
        <rFont val="Times New Roman"/>
        <family val="1"/>
        <charset val="1"/>
      </rPr>
      <t xml:space="preserve">and therefore under the </t>
    </r>
    <r>
      <rPr>
        <i/>
        <sz val="12"/>
        <color theme="1"/>
        <rFont val="Times New Roman"/>
        <family val="1"/>
        <charset val="1"/>
      </rPr>
      <t xml:space="preserve">Representation Order, 1966, </t>
    </r>
    <r>
      <rPr>
        <sz val="12"/>
        <color theme="1"/>
        <rFont val="Times New Roman"/>
        <family val="1"/>
        <charset val="1"/>
      </rPr>
      <t xml:space="preserve">rather under the previous </t>
    </r>
    <r>
      <rPr>
        <i/>
        <sz val="12"/>
        <color theme="1"/>
        <rFont val="Times New Roman"/>
        <family val="1"/>
        <charset val="1"/>
      </rPr>
      <t>Representation Act, 1952</t>
    </r>
  </si>
</sst>
</file>

<file path=xl/styles.xml><?xml version="1.0" encoding="utf-8"?>
<styleSheet xmlns="http://schemas.openxmlformats.org/spreadsheetml/2006/main">
  <numFmts count="2">
    <numFmt numFmtId="164" formatCode="_-* #,##0.00_-;\-* #,##0.00_-;_-* \-??_-;_-@_-"/>
    <numFmt numFmtId="165" formatCode="_-* #,##0_-;\-* #,##0_-;_-* \-??_-;_-@_-"/>
  </numFmts>
  <fonts count="10">
    <font>
      <sz val="11"/>
      <color rgb="FF333333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b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color theme="1"/>
      <name val="Times New Roman"/>
      <family val="1"/>
      <charset val="1"/>
    </font>
    <font>
      <i/>
      <sz val="12"/>
      <color theme="1"/>
      <name val="Times New Roman"/>
      <family val="1"/>
      <charset val="1"/>
    </font>
    <font>
      <b/>
      <sz val="14"/>
      <name val="Times New Roman"/>
      <family val="1"/>
      <charset val="1"/>
    </font>
    <font>
      <sz val="11"/>
      <color theme="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</borders>
  <cellStyleXfs count="3">
    <xf numFmtId="0" fontId="0" fillId="0" borderId="0"/>
    <xf numFmtId="164" fontId="8" fillId="0" borderId="0" applyBorder="0" applyProtection="0"/>
    <xf numFmtId="9" fontId="8" fillId="0" borderId="0" applyBorder="0" applyProtection="0"/>
  </cellStyleXfs>
  <cellXfs count="20">
    <xf numFmtId="0" fontId="0" fillId="0" borderId="0" xfId="0"/>
    <xf numFmtId="0" fontId="2" fillId="0" borderId="0" xfId="0" applyFont="1" applyAlignment="1" applyProtection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 applyProtection="1"/>
    <xf numFmtId="9" fontId="4" fillId="0" borderId="0" xfId="0" applyNumberFormat="1" applyFont="1"/>
    <xf numFmtId="9" fontId="5" fillId="0" borderId="0" xfId="0" applyNumberFormat="1" applyFont="1" applyAlignment="1" applyProtection="1"/>
    <xf numFmtId="0" fontId="4" fillId="0" borderId="0" xfId="0" applyFont="1" applyAlignment="1" applyProtection="1"/>
    <xf numFmtId="0" fontId="3" fillId="0" borderId="0" xfId="0" applyFont="1" applyAlignment="1" applyProtection="1">
      <alignment horizontal="center"/>
    </xf>
    <xf numFmtId="3" fontId="4" fillId="0" borderId="0" xfId="0" applyNumberFormat="1" applyFont="1" applyAlignment="1" applyProtection="1"/>
    <xf numFmtId="165" fontId="5" fillId="0" borderId="0" xfId="1" applyNumberFormat="1" applyFont="1" applyBorder="1" applyProtection="1"/>
    <xf numFmtId="9" fontId="4" fillId="0" borderId="0" xfId="0" applyNumberFormat="1" applyFont="1" applyAlignment="1" applyProtection="1"/>
    <xf numFmtId="0" fontId="5" fillId="0" borderId="1" xfId="0" applyFont="1" applyBorder="1" applyAlignment="1" applyProtection="1">
      <alignment vertical="center"/>
    </xf>
    <xf numFmtId="165" fontId="5" fillId="0" borderId="1" xfId="1" applyNumberFormat="1" applyFont="1" applyBorder="1" applyProtection="1"/>
    <xf numFmtId="0" fontId="9" fillId="0" borderId="2" xfId="0" applyFont="1" applyBorder="1" applyAlignment="1" applyProtection="1"/>
    <xf numFmtId="9" fontId="5" fillId="0" borderId="0" xfId="2" applyFont="1" applyBorder="1" applyAlignment="1" applyProtection="1"/>
    <xf numFmtId="0" fontId="1" fillId="0" borderId="0" xfId="0" applyFont="1" applyBorder="1" applyAlignment="1" applyProtection="1">
      <alignment horizontal="center" wrapText="1"/>
    </xf>
    <xf numFmtId="0" fontId="7" fillId="0" borderId="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horizontal="left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8A303"/>
      <rgbColor rgb="FF000080"/>
      <rgbColor rgb="FF808000"/>
      <rgbColor rgb="FF800080"/>
      <rgbColor rgb="FF026095"/>
      <rgbColor rgb="FFC0CAD9"/>
      <rgbColor rgb="FF808080"/>
      <rgbColor rgb="FFA1B1C9"/>
      <rgbColor rgb="FF993366"/>
      <rgbColor rgb="FFFFFFCC"/>
      <rgbColor rgb="FFCCFFFF"/>
      <rgbColor rgb="FF660066"/>
      <rgbColor rgb="FFFF8080"/>
      <rgbColor rgb="FF0369A3"/>
      <rgbColor rgb="FFCCCCCC"/>
      <rgbColor rgb="FF000080"/>
      <rgbColor rgb="FFFF00FF"/>
      <rgbColor rgb="FFFFFF00"/>
      <rgbColor rgb="FF00FFFF"/>
      <rgbColor rgb="FF800080"/>
      <rgbColor rgb="FF800000"/>
      <rgbColor rgb="FF025787"/>
      <rgbColor rgb="FF0000FF"/>
      <rgbColor rgb="FF00CCFF"/>
      <rgbColor rgb="FFCCFFFF"/>
      <rgbColor rgb="FFD9D9D9"/>
      <rgbColor rgb="FFFFFF99"/>
      <rgbColor rgb="FFB3B3B3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7793B7"/>
      <rgbColor rgb="FF014B75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n-US" sz="1400" b="1" u="none" strike="noStrike">
                <a:solidFill>
                  <a:srgbClr val="000000"/>
                </a:solidFill>
                <a:uFillTx/>
                <a:latin typeface="Times New Roman"/>
                <a:ea typeface="DejaVu Sans"/>
              </a:rPr>
              <a:t>The Percentages of Ridings the Populations of Which Exceeded the Electoral Quotas in Each Province By Greater than 25%, 1960s to 20202s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Decades'!$B$2</c:f>
              <c:strCache>
                <c:ptCount val="1"/>
                <c:pt idx="0">
                  <c:v>1960s</c:v>
                </c:pt>
              </c:strCache>
            </c:strRef>
          </c:tx>
          <c:spPr>
            <a:solidFill>
              <a:srgbClr val="014B75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Decades'!$B$3:$B$13</c:f>
              <c:numCache>
                <c:formatCode>0%</c:formatCode>
                <c:ptCount val="11"/>
                <c:pt idx="0">
                  <c:v>0.2857142857142857</c:v>
                </c:pt>
                <c:pt idx="1">
                  <c:v>0.5</c:v>
                </c:pt>
                <c:pt idx="2">
                  <c:v>0.81818181818181823</c:v>
                </c:pt>
                <c:pt idx="3">
                  <c:v>0.8</c:v>
                </c:pt>
                <c:pt idx="4">
                  <c:v>0.5</c:v>
                </c:pt>
                <c:pt idx="5">
                  <c:v>0.48863636363636365</c:v>
                </c:pt>
                <c:pt idx="6">
                  <c:v>0.61538461538461542</c:v>
                </c:pt>
                <c:pt idx="7">
                  <c:v>1</c:v>
                </c:pt>
                <c:pt idx="8">
                  <c:v>0.36842105263157893</c:v>
                </c:pt>
                <c:pt idx="9">
                  <c:v>0.30434782608695654</c:v>
                </c:pt>
                <c:pt idx="10">
                  <c:v>0.51908396946564883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42-4590-A8F9-9F38A3F4738E}"/>
            </c:ext>
          </c:extLst>
        </c:ser>
        <c:ser>
          <c:idx val="1"/>
          <c:order val="1"/>
          <c:tx>
            <c:strRef>
              <c:f>'All Decades'!$C$2</c:f>
              <c:strCache>
                <c:ptCount val="1"/>
                <c:pt idx="0">
                  <c:v>1970s</c:v>
                </c:pt>
              </c:strCache>
            </c:strRef>
          </c:tx>
          <c:spPr>
            <a:solidFill>
              <a:srgbClr val="025787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Decades'!$C$3:$C$13</c:f>
              <c:numCache>
                <c:formatCode>0%</c:formatCode>
                <c:ptCount val="11"/>
                <c:pt idx="0">
                  <c:v>0.14285714285714285</c:v>
                </c:pt>
                <c:pt idx="1">
                  <c:v>0.25</c:v>
                </c:pt>
                <c:pt idx="2">
                  <c:v>0.18181818181818182</c:v>
                </c:pt>
                <c:pt idx="3">
                  <c:v>0.2</c:v>
                </c:pt>
                <c:pt idx="4">
                  <c:v>0.4</c:v>
                </c:pt>
                <c:pt idx="5">
                  <c:v>0.30526315789473685</c:v>
                </c:pt>
                <c:pt idx="6">
                  <c:v>0.35714285714285715</c:v>
                </c:pt>
                <c:pt idx="7">
                  <c:v>0.35714285714285715</c:v>
                </c:pt>
                <c:pt idx="8">
                  <c:v>0.33333333333333331</c:v>
                </c:pt>
                <c:pt idx="9">
                  <c:v>0.35714285714285715</c:v>
                </c:pt>
                <c:pt idx="10">
                  <c:v>0.32974910394265233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42-4590-A8F9-9F38A3F4738E}"/>
            </c:ext>
          </c:extLst>
        </c:ser>
        <c:ser>
          <c:idx val="2"/>
          <c:order val="2"/>
          <c:tx>
            <c:strRef>
              <c:f>'All Decades'!$D$2</c:f>
              <c:strCache>
                <c:ptCount val="1"/>
                <c:pt idx="0">
                  <c:v>1980s</c:v>
                </c:pt>
              </c:strCache>
            </c:strRef>
          </c:tx>
          <c:spPr>
            <a:solidFill>
              <a:srgbClr val="026095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Decades'!$D$3:$D$13</c:f>
              <c:numCache>
                <c:formatCode>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0.18181818181818182</c:v>
                </c:pt>
                <c:pt idx="3">
                  <c:v>0.1</c:v>
                </c:pt>
                <c:pt idx="4">
                  <c:v>0.22666666666666666</c:v>
                </c:pt>
                <c:pt idx="5">
                  <c:v>0.22222222222222221</c:v>
                </c:pt>
                <c:pt idx="6">
                  <c:v>0.21428571428571427</c:v>
                </c:pt>
                <c:pt idx="7">
                  <c:v>0.14285714285714285</c:v>
                </c:pt>
                <c:pt idx="8">
                  <c:v>0.30769230769230771</c:v>
                </c:pt>
                <c:pt idx="9">
                  <c:v>0.3125</c:v>
                </c:pt>
                <c:pt idx="10">
                  <c:v>0.2226027397260274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D42-4590-A8F9-9F38A3F4738E}"/>
            </c:ext>
          </c:extLst>
        </c:ser>
        <c:ser>
          <c:idx val="3"/>
          <c:order val="3"/>
          <c:tx>
            <c:strRef>
              <c:f>'All Decades'!$E$2</c:f>
              <c:strCache>
                <c:ptCount val="1"/>
                <c:pt idx="0">
                  <c:v>1990s</c:v>
                </c:pt>
              </c:strCache>
            </c:strRef>
          </c:tx>
          <c:spPr>
            <a:solidFill>
              <a:srgbClr val="0369A3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Decades'!$E$3:$E$13</c:f>
              <c:numCache>
                <c:formatCode>0%</c:formatCode>
                <c:ptCount val="11"/>
                <c:pt idx="0">
                  <c:v>0.2857142857142857</c:v>
                </c:pt>
                <c:pt idx="1">
                  <c:v>0</c:v>
                </c:pt>
                <c:pt idx="2">
                  <c:v>0.18181818181818182</c:v>
                </c:pt>
                <c:pt idx="3">
                  <c:v>0.2</c:v>
                </c:pt>
                <c:pt idx="4">
                  <c:v>0.17333333333333334</c:v>
                </c:pt>
                <c:pt idx="5">
                  <c:v>0.18446601941747573</c:v>
                </c:pt>
                <c:pt idx="6">
                  <c:v>0</c:v>
                </c:pt>
                <c:pt idx="7">
                  <c:v>0</c:v>
                </c:pt>
                <c:pt idx="8">
                  <c:v>0.26923076923076922</c:v>
                </c:pt>
                <c:pt idx="9">
                  <c:v>0.20588235294117646</c:v>
                </c:pt>
                <c:pt idx="10">
                  <c:v>0.17449664429530201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D42-4590-A8F9-9F38A3F4738E}"/>
            </c:ext>
          </c:extLst>
        </c:ser>
        <c:ser>
          <c:idx val="4"/>
          <c:order val="4"/>
          <c:tx>
            <c:strRef>
              <c:f>'All Decades'!$F$2</c:f>
              <c:strCache>
                <c:ptCount val="1"/>
                <c:pt idx="0">
                  <c:v>2000s</c:v>
                </c:pt>
              </c:strCache>
            </c:strRef>
          </c:tx>
          <c:spPr>
            <a:solidFill>
              <a:srgbClr val="7793B7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Decades'!$F$3:$F$13</c:f>
              <c:numCache>
                <c:formatCode>0%</c:formatCode>
                <c:ptCount val="11"/>
                <c:pt idx="0">
                  <c:v>0.42857142857142855</c:v>
                </c:pt>
                <c:pt idx="1">
                  <c:v>0</c:v>
                </c:pt>
                <c:pt idx="2">
                  <c:v>9.0909090909090912E-2</c:v>
                </c:pt>
                <c:pt idx="3">
                  <c:v>0.1</c:v>
                </c:pt>
                <c:pt idx="4">
                  <c:v>0.21333333333333335</c:v>
                </c:pt>
                <c:pt idx="5">
                  <c:v>0.18867924528301888</c:v>
                </c:pt>
                <c:pt idx="6">
                  <c:v>0</c:v>
                </c:pt>
                <c:pt idx="7">
                  <c:v>0</c:v>
                </c:pt>
                <c:pt idx="8">
                  <c:v>0.10714285714285714</c:v>
                </c:pt>
                <c:pt idx="9">
                  <c:v>0.16666666666666666</c:v>
                </c:pt>
                <c:pt idx="10">
                  <c:v>0.16393442622950818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D42-4590-A8F9-9F38A3F4738E}"/>
            </c:ext>
          </c:extLst>
        </c:ser>
        <c:ser>
          <c:idx val="5"/>
          <c:order val="5"/>
          <c:tx>
            <c:strRef>
              <c:f>'All Decades'!$G$2</c:f>
              <c:strCache>
                <c:ptCount val="1"/>
                <c:pt idx="0">
                  <c:v>2010s</c:v>
                </c:pt>
              </c:strCache>
            </c:strRef>
          </c:tx>
          <c:spPr>
            <a:solidFill>
              <a:srgbClr val="A1B1C9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Decades'!$G$3:$G$13</c:f>
              <c:numCache>
                <c:formatCode>0%</c:formatCode>
                <c:ptCount val="11"/>
                <c:pt idx="0">
                  <c:v>0.2857142857142857</c:v>
                </c:pt>
                <c:pt idx="1">
                  <c:v>0</c:v>
                </c:pt>
                <c:pt idx="2">
                  <c:v>0</c:v>
                </c:pt>
                <c:pt idx="3">
                  <c:v>0.2</c:v>
                </c:pt>
                <c:pt idx="4">
                  <c:v>6.4102564102564097E-2</c:v>
                </c:pt>
                <c:pt idx="5">
                  <c:v>0.20661157024793389</c:v>
                </c:pt>
                <c:pt idx="6">
                  <c:v>0</c:v>
                </c:pt>
                <c:pt idx="7">
                  <c:v>0</c:v>
                </c:pt>
                <c:pt idx="8">
                  <c:v>0.41176470588235292</c:v>
                </c:pt>
                <c:pt idx="9">
                  <c:v>0.21428571428571427</c:v>
                </c:pt>
                <c:pt idx="10">
                  <c:v>0.17014925373134329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0D42-4590-A8F9-9F38A3F4738E}"/>
            </c:ext>
          </c:extLst>
        </c:ser>
        <c:ser>
          <c:idx val="6"/>
          <c:order val="6"/>
          <c:tx>
            <c:strRef>
              <c:f>'All Decades'!$H$2</c:f>
              <c:strCache>
                <c:ptCount val="1"/>
                <c:pt idx="0">
                  <c:v>2020s</c:v>
                </c:pt>
              </c:strCache>
            </c:strRef>
          </c:tx>
          <c:spPr>
            <a:solidFill>
              <a:srgbClr val="C0CAD9"/>
            </a:soli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n-US"/>
              </a:p>
            </c:txPr>
            <c:showBubbleSize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Decades'!$H$3:$H$13</c:f>
              <c:numCache>
                <c:formatCode>0%</c:formatCode>
                <c:ptCount val="11"/>
                <c:pt idx="0">
                  <c:v>0.14285714285714285</c:v>
                </c:pt>
                <c:pt idx="1">
                  <c:v>0</c:v>
                </c:pt>
                <c:pt idx="2">
                  <c:v>9.0909090909090912E-2</c:v>
                </c:pt>
                <c:pt idx="3">
                  <c:v>0.2</c:v>
                </c:pt>
                <c:pt idx="4">
                  <c:v>3.8461538461538464E-2</c:v>
                </c:pt>
                <c:pt idx="5">
                  <c:v>9.8360655737704916E-2</c:v>
                </c:pt>
                <c:pt idx="6">
                  <c:v>0</c:v>
                </c:pt>
                <c:pt idx="7">
                  <c:v>0</c:v>
                </c:pt>
                <c:pt idx="8">
                  <c:v>0.13513513513513514</c:v>
                </c:pt>
                <c:pt idx="9">
                  <c:v>0</c:v>
                </c:pt>
                <c:pt idx="10">
                  <c:v>7.0588235294117646E-2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0D42-4590-A8F9-9F38A3F4738E}"/>
            </c:ext>
          </c:extLst>
        </c:ser>
        <c:dLbls/>
        <c:axId val="158380032"/>
        <c:axId val="158381568"/>
      </c:barChart>
      <c:catAx>
        <c:axId val="158380032"/>
        <c:scaling>
          <c:orientation val="minMax"/>
        </c:scaling>
        <c:axPos val="b"/>
        <c:majorGridlines>
          <c:spPr>
            <a:ln w="0">
              <a:solidFill>
                <a:srgbClr val="B3B3B3"/>
              </a:solidFill>
            </a:ln>
          </c:spPr>
        </c:majorGridlines>
        <c:numFmt formatCode="General" sourceLinked="0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  <a:ea typeface="DejaVu Sans"/>
              </a:defRPr>
            </a:pPr>
            <a:endParaRPr lang="en-US"/>
          </a:p>
        </c:txPr>
        <c:crossAx val="158381568"/>
        <c:crosses val="autoZero"/>
        <c:auto val="1"/>
        <c:lblAlgn val="ctr"/>
        <c:lblOffset val="100"/>
      </c:catAx>
      <c:valAx>
        <c:axId val="158381568"/>
        <c:scaling>
          <c:orientation val="minMax"/>
          <c:max val="1"/>
        </c:scaling>
        <c:axPos val="l"/>
        <c:majorGridlines>
          <c:spPr>
            <a:ln w="6480">
              <a:solidFill>
                <a:srgbClr val="18A303"/>
              </a:solidFill>
              <a:round/>
            </a:ln>
          </c:spPr>
        </c:majorGridlines>
        <c:numFmt formatCode="0%" sourceLinked="0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Times New Roman"/>
                <a:ea typeface="DejaVu Sans"/>
              </a:defRPr>
            </a:pPr>
            <a:endParaRPr lang="en-US"/>
          </a:p>
        </c:txPr>
        <c:crossAx val="158380032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Times New Roman"/>
              <a:ea typeface="DejaVu San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baseline="0">
                <a:solidFill>
                  <a:sysClr val="windowText" lastClr="000000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The Percentages of Ridings the Populations of Which Exceeded the Electoral Quotas in Each Province By Greater than 25%, 1960s to 20202s</a:t>
            </a:r>
            <a:endParaRPr lang="en-CA" sz="11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Decades'!$B$2</c:f>
              <c:strCache>
                <c:ptCount val="1"/>
                <c:pt idx="0">
                  <c:v>1960s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Decades'!$B$3:$B$13</c:f>
              <c:numCache>
                <c:formatCode>0%</c:formatCode>
                <c:ptCount val="11"/>
                <c:pt idx="0">
                  <c:v>0.2857142857142857</c:v>
                </c:pt>
                <c:pt idx="1">
                  <c:v>0.5</c:v>
                </c:pt>
                <c:pt idx="2">
                  <c:v>0.81818181818181823</c:v>
                </c:pt>
                <c:pt idx="3">
                  <c:v>0.8</c:v>
                </c:pt>
                <c:pt idx="4">
                  <c:v>0.5</c:v>
                </c:pt>
                <c:pt idx="5">
                  <c:v>0.48863636363636365</c:v>
                </c:pt>
                <c:pt idx="6">
                  <c:v>0.61538461538461542</c:v>
                </c:pt>
                <c:pt idx="7">
                  <c:v>1</c:v>
                </c:pt>
                <c:pt idx="8">
                  <c:v>0.36842105263157893</c:v>
                </c:pt>
                <c:pt idx="9">
                  <c:v>0.30434782608695654</c:v>
                </c:pt>
                <c:pt idx="10">
                  <c:v>0.51908396946564883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594-4700-8091-46B012203228}"/>
            </c:ext>
          </c:extLst>
        </c:ser>
        <c:ser>
          <c:idx val="1"/>
          <c:order val="1"/>
          <c:tx>
            <c:strRef>
              <c:f>'All Decades'!$C$2</c:f>
              <c:strCache>
                <c:ptCount val="1"/>
                <c:pt idx="0">
                  <c:v>1970s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Decades'!$C$3:$C$13</c:f>
              <c:numCache>
                <c:formatCode>0%</c:formatCode>
                <c:ptCount val="11"/>
                <c:pt idx="0">
                  <c:v>0.14285714285714285</c:v>
                </c:pt>
                <c:pt idx="1">
                  <c:v>0.25</c:v>
                </c:pt>
                <c:pt idx="2">
                  <c:v>0.18181818181818182</c:v>
                </c:pt>
                <c:pt idx="3">
                  <c:v>0.2</c:v>
                </c:pt>
                <c:pt idx="4">
                  <c:v>0.4</c:v>
                </c:pt>
                <c:pt idx="5">
                  <c:v>0.30526315789473685</c:v>
                </c:pt>
                <c:pt idx="6">
                  <c:v>0.35714285714285715</c:v>
                </c:pt>
                <c:pt idx="7">
                  <c:v>0.35714285714285715</c:v>
                </c:pt>
                <c:pt idx="8">
                  <c:v>0.33333333333333331</c:v>
                </c:pt>
                <c:pt idx="9">
                  <c:v>0.35714285714285715</c:v>
                </c:pt>
                <c:pt idx="10">
                  <c:v>0.32974910394265233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594-4700-8091-46B012203228}"/>
            </c:ext>
          </c:extLst>
        </c:ser>
        <c:ser>
          <c:idx val="2"/>
          <c:order val="2"/>
          <c:tx>
            <c:strRef>
              <c:f>'All Decades'!$D$2</c:f>
              <c:strCache>
                <c:ptCount val="1"/>
                <c:pt idx="0">
                  <c:v>1980s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Decades'!$D$3:$D$13</c:f>
              <c:numCache>
                <c:formatCode>0%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0.18181818181818182</c:v>
                </c:pt>
                <c:pt idx="3">
                  <c:v>0.1</c:v>
                </c:pt>
                <c:pt idx="4">
                  <c:v>0.22666666666666666</c:v>
                </c:pt>
                <c:pt idx="5">
                  <c:v>0.22222222222222221</c:v>
                </c:pt>
                <c:pt idx="6">
                  <c:v>0.21428571428571427</c:v>
                </c:pt>
                <c:pt idx="7">
                  <c:v>0.14285714285714285</c:v>
                </c:pt>
                <c:pt idx="8">
                  <c:v>0.30769230769230771</c:v>
                </c:pt>
                <c:pt idx="9">
                  <c:v>0.3125</c:v>
                </c:pt>
                <c:pt idx="10">
                  <c:v>0.2226027397260274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594-4700-8091-46B012203228}"/>
            </c:ext>
          </c:extLst>
        </c:ser>
        <c:ser>
          <c:idx val="3"/>
          <c:order val="3"/>
          <c:tx>
            <c:strRef>
              <c:f>'All Decades'!$E$2</c:f>
              <c:strCache>
                <c:ptCount val="1"/>
                <c:pt idx="0">
                  <c:v>1990s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Decades'!$E$3:$E$13</c:f>
              <c:numCache>
                <c:formatCode>0%</c:formatCode>
                <c:ptCount val="11"/>
                <c:pt idx="0">
                  <c:v>0.2857142857142857</c:v>
                </c:pt>
                <c:pt idx="1">
                  <c:v>0</c:v>
                </c:pt>
                <c:pt idx="2">
                  <c:v>0.18181818181818182</c:v>
                </c:pt>
                <c:pt idx="3">
                  <c:v>0.2</c:v>
                </c:pt>
                <c:pt idx="4">
                  <c:v>0.17333333333333334</c:v>
                </c:pt>
                <c:pt idx="5">
                  <c:v>0.18446601941747573</c:v>
                </c:pt>
                <c:pt idx="6">
                  <c:v>0</c:v>
                </c:pt>
                <c:pt idx="7">
                  <c:v>0</c:v>
                </c:pt>
                <c:pt idx="8">
                  <c:v>0.26923076923076922</c:v>
                </c:pt>
                <c:pt idx="9">
                  <c:v>0.20588235294117646</c:v>
                </c:pt>
                <c:pt idx="10">
                  <c:v>0.17449664429530201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594-4700-8091-46B012203228}"/>
            </c:ext>
          </c:extLst>
        </c:ser>
        <c:ser>
          <c:idx val="4"/>
          <c:order val="4"/>
          <c:tx>
            <c:strRef>
              <c:f>'All Decades'!$F$2</c:f>
              <c:strCache>
                <c:ptCount val="1"/>
                <c:pt idx="0">
                  <c:v>2000s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Decades'!$F$3:$F$13</c:f>
              <c:numCache>
                <c:formatCode>0%</c:formatCode>
                <c:ptCount val="11"/>
                <c:pt idx="0">
                  <c:v>0.42857142857142855</c:v>
                </c:pt>
                <c:pt idx="1">
                  <c:v>0</c:v>
                </c:pt>
                <c:pt idx="2">
                  <c:v>9.0909090909090912E-2</c:v>
                </c:pt>
                <c:pt idx="3">
                  <c:v>0.1</c:v>
                </c:pt>
                <c:pt idx="4">
                  <c:v>0.21333333333333335</c:v>
                </c:pt>
                <c:pt idx="5">
                  <c:v>0.18867924528301888</c:v>
                </c:pt>
                <c:pt idx="6">
                  <c:v>0</c:v>
                </c:pt>
                <c:pt idx="7">
                  <c:v>0</c:v>
                </c:pt>
                <c:pt idx="8">
                  <c:v>0.10714285714285714</c:v>
                </c:pt>
                <c:pt idx="9">
                  <c:v>0.16666666666666666</c:v>
                </c:pt>
                <c:pt idx="10">
                  <c:v>0.16393442622950818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0594-4700-8091-46B012203228}"/>
            </c:ext>
          </c:extLst>
        </c:ser>
        <c:ser>
          <c:idx val="5"/>
          <c:order val="5"/>
          <c:tx>
            <c:strRef>
              <c:f>'All Decades'!$G$2</c:f>
              <c:strCache>
                <c:ptCount val="1"/>
                <c:pt idx="0">
                  <c:v>2010s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Decades'!$G$3:$G$13</c:f>
              <c:numCache>
                <c:formatCode>0%</c:formatCode>
                <c:ptCount val="11"/>
                <c:pt idx="0">
                  <c:v>0.2857142857142857</c:v>
                </c:pt>
                <c:pt idx="1">
                  <c:v>0</c:v>
                </c:pt>
                <c:pt idx="2">
                  <c:v>0</c:v>
                </c:pt>
                <c:pt idx="3">
                  <c:v>0.2</c:v>
                </c:pt>
                <c:pt idx="4">
                  <c:v>6.4102564102564097E-2</c:v>
                </c:pt>
                <c:pt idx="5">
                  <c:v>0.20661157024793389</c:v>
                </c:pt>
                <c:pt idx="6">
                  <c:v>0</c:v>
                </c:pt>
                <c:pt idx="7">
                  <c:v>0</c:v>
                </c:pt>
                <c:pt idx="8">
                  <c:v>0.41176470588235292</c:v>
                </c:pt>
                <c:pt idx="9">
                  <c:v>0.21428571428571427</c:v>
                </c:pt>
                <c:pt idx="10">
                  <c:v>0.17014925373134329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0594-4700-8091-46B012203228}"/>
            </c:ext>
          </c:extLst>
        </c:ser>
        <c:ser>
          <c:idx val="6"/>
          <c:order val="6"/>
          <c:tx>
            <c:strRef>
              <c:f>'All Decades'!$H$2</c:f>
              <c:strCache>
                <c:ptCount val="1"/>
                <c:pt idx="0">
                  <c:v>2020s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cat>
            <c:strRef>
              <c:f>'All Decades'!$A$3:$A$13</c:f>
              <c:strCache>
                <c:ptCount val="11"/>
                <c:pt idx="0">
                  <c:v>Newfoundland &amp; Labrador</c:v>
                </c:pt>
                <c:pt idx="1">
                  <c:v>Prince Edward Island</c:v>
                </c:pt>
                <c:pt idx="2">
                  <c:v>Nova Scotia</c:v>
                </c:pt>
                <c:pt idx="3">
                  <c:v>New Brunswick</c:v>
                </c:pt>
                <c:pt idx="4">
                  <c:v>Quebec</c:v>
                </c:pt>
                <c:pt idx="5">
                  <c:v>Ontario</c:v>
                </c:pt>
                <c:pt idx="6">
                  <c:v>Manitoba</c:v>
                </c:pt>
                <c:pt idx="7">
                  <c:v>Saskatchewan</c:v>
                </c:pt>
                <c:pt idx="8">
                  <c:v>Alberta</c:v>
                </c:pt>
                <c:pt idx="9">
                  <c:v>British Columbia</c:v>
                </c:pt>
                <c:pt idx="10">
                  <c:v>All Provinces (Totals)</c:v>
                </c:pt>
              </c:strCache>
            </c:strRef>
          </c:cat>
          <c:val>
            <c:numRef>
              <c:f>'All Decades'!$H$3:$H$13</c:f>
              <c:numCache>
                <c:formatCode>0%</c:formatCode>
                <c:ptCount val="11"/>
                <c:pt idx="0">
                  <c:v>0.14285714285714285</c:v>
                </c:pt>
                <c:pt idx="1">
                  <c:v>0</c:v>
                </c:pt>
                <c:pt idx="2">
                  <c:v>9.0909090909090912E-2</c:v>
                </c:pt>
                <c:pt idx="3">
                  <c:v>0.2</c:v>
                </c:pt>
                <c:pt idx="4">
                  <c:v>3.8461538461538464E-2</c:v>
                </c:pt>
                <c:pt idx="5">
                  <c:v>9.8360655737704916E-2</c:v>
                </c:pt>
                <c:pt idx="6">
                  <c:v>0</c:v>
                </c:pt>
                <c:pt idx="7">
                  <c:v>0</c:v>
                </c:pt>
                <c:pt idx="8">
                  <c:v>0.13513513513513514</c:v>
                </c:pt>
                <c:pt idx="9">
                  <c:v>0</c:v>
                </c:pt>
                <c:pt idx="10">
                  <c:v>7.0588235294117646E-2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0594-4700-8091-46B012203228}"/>
            </c:ext>
          </c:extLst>
        </c:ser>
        <c:dLbls/>
        <c:gapWidth val="219"/>
        <c:overlap val="-27"/>
        <c:axId val="158600576"/>
        <c:axId val="158610560"/>
      </c:barChart>
      <c:catAx>
        <c:axId val="158600576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8610560"/>
        <c:crosses val="autoZero"/>
        <c:auto val="1"/>
        <c:lblAlgn val="ctr"/>
        <c:lblOffset val="100"/>
      </c:catAx>
      <c:valAx>
        <c:axId val="158610560"/>
        <c:scaling>
          <c:orientation val="minMax"/>
          <c:max val="1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8600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38160</xdr:colOff>
      <xdr:row>13</xdr:row>
      <xdr:rowOff>175320</xdr:rowOff>
    </xdr:from>
    <xdr:to>
      <xdr:col>15</xdr:col>
      <xdr:colOff>766995</xdr:colOff>
      <xdr:row>39</xdr:row>
      <xdr:rowOff>151920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13</xdr:row>
      <xdr:rowOff>138111</xdr:rowOff>
    </xdr:from>
    <xdr:to>
      <xdr:col>15</xdr:col>
      <xdr:colOff>695325</xdr:colOff>
      <xdr:row>39</xdr:row>
      <xdr:rowOff>133349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486F69BD-55B2-4370-8831-EEE82386DA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topLeftCell="A13" zoomScaleNormal="100" workbookViewId="0">
      <selection activeCell="L13" sqref="L13"/>
    </sheetView>
  </sheetViews>
  <sheetFormatPr defaultColWidth="11.5546875" defaultRowHeight="14.4"/>
  <cols>
    <col min="1" max="1" width="25.33203125" customWidth="1"/>
  </cols>
  <sheetData>
    <row r="1" spans="1:16" ht="17.2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6" ht="15.6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/>
      <c r="J2" s="3"/>
      <c r="K2" s="3"/>
      <c r="L2" s="3"/>
      <c r="M2" s="3"/>
      <c r="N2" s="3"/>
      <c r="O2" s="3"/>
      <c r="P2" s="3"/>
    </row>
    <row r="3" spans="1:16" ht="15.6">
      <c r="A3" s="4" t="s">
        <v>9</v>
      </c>
      <c r="B3" s="5">
        <f>'1960s'!D3</f>
        <v>0.2857142857142857</v>
      </c>
      <c r="C3" s="5">
        <f>'1970s'!D3</f>
        <v>0.14285714285714285</v>
      </c>
      <c r="D3" s="5">
        <f>'1980s'!D3</f>
        <v>0</v>
      </c>
      <c r="E3" s="6">
        <f>'1990s'!D3</f>
        <v>0.2857142857142857</v>
      </c>
      <c r="F3" s="5">
        <f>'2000s'!D3</f>
        <v>0.42857142857142855</v>
      </c>
      <c r="G3" s="5">
        <f>'2010s'!D3</f>
        <v>0.2857142857142857</v>
      </c>
      <c r="H3" s="5">
        <f>'2020s'!D3</f>
        <v>0.14285714285714285</v>
      </c>
      <c r="I3" s="3"/>
      <c r="J3" s="3"/>
      <c r="K3" s="3"/>
      <c r="L3" s="3"/>
      <c r="M3" s="3"/>
      <c r="N3" s="3"/>
      <c r="O3" s="3"/>
      <c r="P3" s="3"/>
    </row>
    <row r="4" spans="1:16" ht="15.6">
      <c r="A4" s="4" t="s">
        <v>10</v>
      </c>
      <c r="B4" s="5">
        <f>'1960s'!D4</f>
        <v>0.5</v>
      </c>
      <c r="C4" s="5">
        <f>'1970s'!D4</f>
        <v>0.25</v>
      </c>
      <c r="D4" s="5">
        <f>'1980s'!D4</f>
        <v>0</v>
      </c>
      <c r="E4" s="6">
        <f>'1990s'!D4</f>
        <v>0</v>
      </c>
      <c r="F4" s="5">
        <f>'2000s'!D4</f>
        <v>0</v>
      </c>
      <c r="G4" s="5">
        <f>'2010s'!D4</f>
        <v>0</v>
      </c>
      <c r="H4" s="5">
        <f>'2020s'!D4</f>
        <v>0</v>
      </c>
      <c r="I4" s="3"/>
      <c r="J4" s="3"/>
      <c r="K4" s="3"/>
      <c r="L4" s="3"/>
      <c r="M4" s="3"/>
      <c r="N4" s="3"/>
      <c r="O4" s="3"/>
      <c r="P4" s="3"/>
    </row>
    <row r="5" spans="1:16" ht="15.6">
      <c r="A5" s="4" t="s">
        <v>11</v>
      </c>
      <c r="B5" s="5">
        <f>'1960s'!D5</f>
        <v>0.81818181818181823</v>
      </c>
      <c r="C5" s="5">
        <f>'1970s'!D5</f>
        <v>0.18181818181818182</v>
      </c>
      <c r="D5" s="5">
        <f>'1980s'!D5</f>
        <v>0.18181818181818182</v>
      </c>
      <c r="E5" s="6">
        <f>'1990s'!D5</f>
        <v>0.18181818181818182</v>
      </c>
      <c r="F5" s="5">
        <f>'2000s'!D5</f>
        <v>9.0909090909090912E-2</v>
      </c>
      <c r="G5" s="5">
        <f>'2010s'!D5</f>
        <v>0</v>
      </c>
      <c r="H5" s="5">
        <f>'2020s'!D5</f>
        <v>9.0909090909090912E-2</v>
      </c>
      <c r="I5" s="3"/>
      <c r="J5" s="3"/>
      <c r="K5" s="3"/>
      <c r="L5" s="3"/>
      <c r="M5" s="3"/>
      <c r="N5" s="3"/>
      <c r="O5" s="3"/>
      <c r="P5" s="3"/>
    </row>
    <row r="6" spans="1:16" ht="15.6">
      <c r="A6" s="4" t="s">
        <v>12</v>
      </c>
      <c r="B6" s="5">
        <f>'1960s'!D6</f>
        <v>0.8</v>
      </c>
      <c r="C6" s="5">
        <f>'1970s'!D6</f>
        <v>0.2</v>
      </c>
      <c r="D6" s="5">
        <f>'1980s'!D6</f>
        <v>0.1</v>
      </c>
      <c r="E6" s="6">
        <f>'1990s'!D6</f>
        <v>0.2</v>
      </c>
      <c r="F6" s="5">
        <f>'2000s'!D6</f>
        <v>0.1</v>
      </c>
      <c r="G6" s="5">
        <f>'2010s'!D6</f>
        <v>0.2</v>
      </c>
      <c r="H6" s="5">
        <f>'2020s'!D6</f>
        <v>0.2</v>
      </c>
      <c r="I6" s="3"/>
      <c r="J6" s="3"/>
      <c r="K6" s="3"/>
      <c r="L6" s="3"/>
      <c r="M6" s="3"/>
      <c r="N6" s="3"/>
      <c r="O6" s="3"/>
      <c r="P6" s="3"/>
    </row>
    <row r="7" spans="1:16" ht="15.6">
      <c r="A7" s="4" t="s">
        <v>13</v>
      </c>
      <c r="B7" s="5">
        <f>'1960s'!D7</f>
        <v>0.5</v>
      </c>
      <c r="C7" s="5">
        <f>'1970s'!D7</f>
        <v>0.4</v>
      </c>
      <c r="D7" s="5">
        <f>'1980s'!D7</f>
        <v>0.22666666666666666</v>
      </c>
      <c r="E7" s="6">
        <f>'1990s'!D7</f>
        <v>0.17333333333333334</v>
      </c>
      <c r="F7" s="5">
        <f>'2000s'!D7</f>
        <v>0.21333333333333335</v>
      </c>
      <c r="G7" s="5">
        <f>'2010s'!D7</f>
        <v>6.4102564102564097E-2</v>
      </c>
      <c r="H7" s="5">
        <f>'2020s'!D7</f>
        <v>3.8461538461538464E-2</v>
      </c>
      <c r="I7" s="3"/>
      <c r="J7" s="3"/>
      <c r="K7" s="3"/>
      <c r="L7" s="3"/>
      <c r="M7" s="3"/>
      <c r="N7" s="3"/>
      <c r="O7" s="3"/>
      <c r="P7" s="3"/>
    </row>
    <row r="8" spans="1:16" ht="15.6">
      <c r="A8" s="4" t="s">
        <v>14</v>
      </c>
      <c r="B8" s="5">
        <f>'1960s'!D8</f>
        <v>0.48863636363636365</v>
      </c>
      <c r="C8" s="5">
        <f>'1970s'!D8</f>
        <v>0.30526315789473685</v>
      </c>
      <c r="D8" s="5">
        <f>'1980s'!D8</f>
        <v>0.22222222222222221</v>
      </c>
      <c r="E8" s="6">
        <f>'1990s'!D8</f>
        <v>0.18446601941747573</v>
      </c>
      <c r="F8" s="5">
        <f>'2000s'!D8</f>
        <v>0.18867924528301888</v>
      </c>
      <c r="G8" s="5">
        <f>'2010s'!D8</f>
        <v>0.20661157024793389</v>
      </c>
      <c r="H8" s="5">
        <f>'2020s'!D8</f>
        <v>9.8360655737704916E-2</v>
      </c>
      <c r="I8" s="3"/>
      <c r="J8" s="3"/>
      <c r="K8" s="3"/>
      <c r="L8" s="3"/>
      <c r="M8" s="3"/>
      <c r="N8" s="3"/>
      <c r="O8" s="3"/>
      <c r="P8" s="3"/>
    </row>
    <row r="9" spans="1:16" ht="15.6">
      <c r="A9" s="4" t="s">
        <v>15</v>
      </c>
      <c r="B9" s="5">
        <f>'1960s'!D9</f>
        <v>0.61538461538461542</v>
      </c>
      <c r="C9" s="5">
        <f>'1970s'!D9</f>
        <v>0.35714285714285715</v>
      </c>
      <c r="D9" s="5">
        <f>'1980s'!D9</f>
        <v>0.21428571428571427</v>
      </c>
      <c r="E9" s="6">
        <f>'1990s'!D9</f>
        <v>0</v>
      </c>
      <c r="F9" s="5">
        <f>'2000s'!D9</f>
        <v>0</v>
      </c>
      <c r="G9" s="5">
        <f>'2010s'!D9</f>
        <v>0</v>
      </c>
      <c r="H9" s="5">
        <f>'2020s'!D9</f>
        <v>0</v>
      </c>
      <c r="I9" s="3"/>
      <c r="J9" s="3"/>
      <c r="K9" s="3"/>
      <c r="L9" s="3"/>
      <c r="M9" s="3"/>
      <c r="N9" s="3"/>
      <c r="O9" s="3"/>
      <c r="P9" s="3"/>
    </row>
    <row r="10" spans="1:16" ht="15.6">
      <c r="A10" s="4" t="s">
        <v>16</v>
      </c>
      <c r="B10" s="5">
        <f>'1960s'!D10</f>
        <v>1</v>
      </c>
      <c r="C10" s="5">
        <f>'1970s'!D10</f>
        <v>0.35714285714285715</v>
      </c>
      <c r="D10" s="5">
        <f>'1980s'!D10</f>
        <v>0.14285714285714285</v>
      </c>
      <c r="E10" s="6">
        <f>'1990s'!D10</f>
        <v>0</v>
      </c>
      <c r="F10" s="5">
        <f>'2000s'!D10</f>
        <v>0</v>
      </c>
      <c r="G10" s="5">
        <f>'2010s'!D10</f>
        <v>0</v>
      </c>
      <c r="H10" s="5">
        <f>'2020s'!D10</f>
        <v>0</v>
      </c>
      <c r="I10" s="3"/>
      <c r="J10" s="3"/>
      <c r="K10" s="3"/>
      <c r="L10" s="3"/>
      <c r="M10" s="3"/>
      <c r="N10" s="3"/>
      <c r="O10" s="3"/>
      <c r="P10" s="3"/>
    </row>
    <row r="11" spans="1:16" ht="15.6">
      <c r="A11" s="4" t="s">
        <v>17</v>
      </c>
      <c r="B11" s="5">
        <f>'1960s'!D11</f>
        <v>0.36842105263157893</v>
      </c>
      <c r="C11" s="5">
        <f>'1970s'!D11</f>
        <v>0.33333333333333331</v>
      </c>
      <c r="D11" s="5">
        <f>'1980s'!D11</f>
        <v>0.30769230769230771</v>
      </c>
      <c r="E11" s="6">
        <f>'1990s'!D11</f>
        <v>0.26923076923076922</v>
      </c>
      <c r="F11" s="5">
        <f>'2000s'!D11</f>
        <v>0.10714285714285714</v>
      </c>
      <c r="G11" s="5">
        <f>'2010s'!D11</f>
        <v>0.41176470588235292</v>
      </c>
      <c r="H11" s="5">
        <f>'2020s'!D11</f>
        <v>0.13513513513513514</v>
      </c>
      <c r="I11" s="3"/>
      <c r="J11" s="3"/>
      <c r="K11" s="3"/>
      <c r="L11" s="3"/>
      <c r="M11" s="3"/>
      <c r="N11" s="3"/>
      <c r="O11" s="3"/>
      <c r="P11" s="3"/>
    </row>
    <row r="12" spans="1:16" ht="15.6">
      <c r="A12" s="4" t="s">
        <v>18</v>
      </c>
      <c r="B12" s="5">
        <f>'1960s'!D12</f>
        <v>0.30434782608695654</v>
      </c>
      <c r="C12" s="5">
        <f>'1970s'!D12</f>
        <v>0.35714285714285715</v>
      </c>
      <c r="D12" s="5">
        <f>'1980s'!D12</f>
        <v>0.3125</v>
      </c>
      <c r="E12" s="6">
        <f>'1990s'!D12</f>
        <v>0.20588235294117646</v>
      </c>
      <c r="F12" s="5">
        <f>'2000s'!D12</f>
        <v>0.16666666666666666</v>
      </c>
      <c r="G12" s="5">
        <f>'2010s'!D12</f>
        <v>0.21428571428571427</v>
      </c>
      <c r="H12" s="5">
        <f>'2020s'!D12</f>
        <v>0</v>
      </c>
      <c r="I12" s="3"/>
      <c r="J12" s="3"/>
      <c r="K12" s="3"/>
      <c r="L12" s="3"/>
      <c r="M12" s="3"/>
      <c r="N12" s="3"/>
      <c r="O12" s="3"/>
      <c r="P12" s="3"/>
    </row>
    <row r="13" spans="1:16" ht="15.6">
      <c r="A13" s="4" t="s">
        <v>19</v>
      </c>
      <c r="B13" s="5">
        <f>'1960s'!D13</f>
        <v>0.51908396946564883</v>
      </c>
      <c r="C13" s="5">
        <f>'1970s'!D13</f>
        <v>0.32974910394265233</v>
      </c>
      <c r="D13" s="5">
        <f>'1980s'!D13</f>
        <v>0.2226027397260274</v>
      </c>
      <c r="E13" s="6">
        <f>'1990s'!D13</f>
        <v>0.17449664429530201</v>
      </c>
      <c r="F13" s="5">
        <f>'2000s'!D13</f>
        <v>0.16393442622950818</v>
      </c>
      <c r="G13" s="5">
        <f>'2010s'!D13</f>
        <v>0.17014925373134329</v>
      </c>
      <c r="H13" s="5">
        <f>'2020s'!D13</f>
        <v>7.0588235294117646E-2</v>
      </c>
      <c r="I13" s="3"/>
      <c r="J13" s="3"/>
      <c r="K13" s="3"/>
      <c r="L13" s="3"/>
      <c r="M13" s="3"/>
      <c r="N13" s="3"/>
      <c r="O13" s="3"/>
      <c r="P13" s="3"/>
    </row>
    <row r="14" spans="1:16" ht="15.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ht="15.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ht="15.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ht="15.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ht="15.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ht="15.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ht="15.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ht="15.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ht="15.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6" ht="15.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6" ht="15.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</row>
    <row r="25" spans="1:16" ht="15.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</row>
    <row r="26" spans="1:16" ht="15.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</row>
    <row r="27" spans="1:16" ht="15.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pans="1:16" ht="15.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16" ht="15.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</row>
    <row r="30" spans="1:16" ht="15.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</row>
  </sheetData>
  <mergeCells count="1">
    <mergeCell ref="A1:L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8"/>
  <sheetViews>
    <sheetView topLeftCell="C1" zoomScaleNormal="100" workbookViewId="0">
      <selection activeCell="H8" sqref="H8"/>
    </sheetView>
  </sheetViews>
  <sheetFormatPr defaultColWidth="11.5546875" defaultRowHeight="15.6"/>
  <cols>
    <col min="1" max="1" width="25.33203125" style="7" customWidth="1"/>
    <col min="2" max="2" width="26.33203125" style="7" customWidth="1"/>
    <col min="3" max="3" width="19.109375" style="7" customWidth="1"/>
    <col min="4" max="4" width="16.44140625" style="7" customWidth="1"/>
    <col min="5" max="5" width="39.109375" style="7" customWidth="1"/>
    <col min="6" max="6" width="11.6640625" style="7" customWidth="1"/>
    <col min="7" max="7" width="34.6640625" style="7" customWidth="1"/>
    <col min="8" max="16384" width="11.5546875" style="7"/>
  </cols>
  <sheetData>
    <row r="1" spans="1:7" ht="17.399999999999999">
      <c r="A1" s="17" t="s">
        <v>20</v>
      </c>
      <c r="B1" s="17"/>
      <c r="C1" s="17"/>
      <c r="D1" s="17"/>
      <c r="E1" s="17"/>
      <c r="F1" s="17"/>
      <c r="G1" s="17"/>
    </row>
    <row r="2" spans="1:7">
      <c r="A2" s="8" t="s">
        <v>1</v>
      </c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  <c r="G2" s="8" t="s">
        <v>26</v>
      </c>
    </row>
    <row r="3" spans="1:7">
      <c r="A3" s="7" t="s">
        <v>9</v>
      </c>
      <c r="B3" s="9">
        <v>510550</v>
      </c>
      <c r="C3" s="7">
        <v>7</v>
      </c>
      <c r="D3" s="9">
        <f t="shared" ref="D3:D24" si="0">B3/C3</f>
        <v>72935.71428571429</v>
      </c>
      <c r="E3" s="7" t="s">
        <v>27</v>
      </c>
      <c r="F3" s="10">
        <v>26655</v>
      </c>
      <c r="G3" s="11">
        <f>(F3-D3)/D3</f>
        <v>-0.6345411810792283</v>
      </c>
    </row>
    <row r="4" spans="1:7">
      <c r="A4" s="7" t="s">
        <v>11</v>
      </c>
      <c r="B4" s="9">
        <v>969383</v>
      </c>
      <c r="C4" s="7">
        <v>11</v>
      </c>
      <c r="D4" s="9">
        <f t="shared" si="0"/>
        <v>88125.727272727279</v>
      </c>
      <c r="E4" s="7" t="s">
        <v>28</v>
      </c>
      <c r="F4" s="10">
        <v>111944</v>
      </c>
      <c r="G4" s="11">
        <f>(F4-D4)/D4</f>
        <v>0.27027604156458274</v>
      </c>
    </row>
    <row r="5" spans="1:7">
      <c r="A5" s="7" t="s">
        <v>12</v>
      </c>
      <c r="B5" s="9">
        <v>775610</v>
      </c>
      <c r="C5" s="7">
        <v>10</v>
      </c>
      <c r="D5" s="9">
        <f t="shared" si="0"/>
        <v>77561</v>
      </c>
      <c r="E5" s="12" t="s">
        <v>29</v>
      </c>
      <c r="F5" s="13">
        <v>57520</v>
      </c>
      <c r="G5" s="11">
        <f>(F5-D5)/D5</f>
        <v>-0.25839017031755651</v>
      </c>
    </row>
    <row r="6" spans="1:7">
      <c r="A6" s="7" t="s">
        <v>12</v>
      </c>
      <c r="B6" s="9">
        <v>775610</v>
      </c>
      <c r="C6" s="7">
        <v>10</v>
      </c>
      <c r="D6" s="9">
        <f t="shared" si="0"/>
        <v>77561</v>
      </c>
      <c r="E6" s="12" t="s">
        <v>30</v>
      </c>
      <c r="F6" s="13">
        <v>101237</v>
      </c>
      <c r="G6" s="11">
        <f>(F6-D6)/D6</f>
        <v>0.30525650778097241</v>
      </c>
    </row>
    <row r="7" spans="1:7">
      <c r="A7" s="7" t="s">
        <v>13</v>
      </c>
      <c r="B7" s="9">
        <v>8501833</v>
      </c>
      <c r="C7" s="7">
        <v>78</v>
      </c>
      <c r="D7" s="9">
        <f t="shared" si="0"/>
        <v>108997.85897435897</v>
      </c>
      <c r="E7" s="12" t="s">
        <v>31</v>
      </c>
      <c r="F7" s="13">
        <v>70253</v>
      </c>
      <c r="G7" s="11">
        <f>(F7-D7)/D7</f>
        <v>-0.35546440397029672</v>
      </c>
    </row>
    <row r="8" spans="1:7">
      <c r="A8" s="7" t="s">
        <v>13</v>
      </c>
      <c r="B8" s="9">
        <v>8501833</v>
      </c>
      <c r="C8" s="7">
        <v>78</v>
      </c>
      <c r="D8" s="9">
        <f t="shared" si="0"/>
        <v>108997.85897435897</v>
      </c>
      <c r="E8" s="12" t="s">
        <v>32</v>
      </c>
      <c r="F8" s="13">
        <v>75927</v>
      </c>
      <c r="G8" s="11">
        <f>(F9-D8)/D8</f>
        <v>-0.26060015528416047</v>
      </c>
    </row>
    <row r="9" spans="1:7">
      <c r="A9" s="7" t="s">
        <v>13</v>
      </c>
      <c r="B9" s="9">
        <v>8501833</v>
      </c>
      <c r="C9" s="7">
        <v>78</v>
      </c>
      <c r="D9" s="9">
        <f t="shared" si="0"/>
        <v>108997.85897435897</v>
      </c>
      <c r="E9" s="12" t="s">
        <v>33</v>
      </c>
      <c r="F9" s="13">
        <v>80593</v>
      </c>
      <c r="G9" s="11">
        <f>(F8-D9)/D9</f>
        <v>-0.30340833559068964</v>
      </c>
    </row>
    <row r="10" spans="1:7">
      <c r="A10" s="7" t="s">
        <v>14</v>
      </c>
      <c r="B10" s="9">
        <v>14223942</v>
      </c>
      <c r="C10" s="7">
        <v>122</v>
      </c>
      <c r="D10" s="9">
        <f t="shared" si="0"/>
        <v>116589.68852459016</v>
      </c>
      <c r="E10" s="14" t="s">
        <v>34</v>
      </c>
      <c r="F10" s="13">
        <v>64261</v>
      </c>
      <c r="G10" s="11">
        <f t="shared" ref="G10:G26" si="1">(F10-D10)/D10</f>
        <v>-0.44882775815593173</v>
      </c>
    </row>
    <row r="11" spans="1:7">
      <c r="A11" s="7" t="s">
        <v>14</v>
      </c>
      <c r="B11" s="9">
        <v>14223942</v>
      </c>
      <c r="C11" s="7">
        <v>122</v>
      </c>
      <c r="D11" s="9">
        <f t="shared" si="0"/>
        <v>116589.68852459016</v>
      </c>
      <c r="E11" s="14" t="s">
        <v>35</v>
      </c>
      <c r="F11" s="13">
        <v>79331</v>
      </c>
      <c r="G11" s="11">
        <f t="shared" si="1"/>
        <v>-0.31957104437011907</v>
      </c>
    </row>
    <row r="12" spans="1:7">
      <c r="A12" s="7" t="s">
        <v>14</v>
      </c>
      <c r="B12" s="9">
        <v>14223942</v>
      </c>
      <c r="C12" s="7">
        <v>122</v>
      </c>
      <c r="D12" s="9">
        <f t="shared" si="0"/>
        <v>116589.68852459016</v>
      </c>
      <c r="E12" s="14" t="s">
        <v>36</v>
      </c>
      <c r="F12" s="13">
        <v>80310</v>
      </c>
      <c r="G12" s="11">
        <f t="shared" si="1"/>
        <v>-0.31117407537235459</v>
      </c>
    </row>
    <row r="13" spans="1:7">
      <c r="A13" s="7" t="s">
        <v>14</v>
      </c>
      <c r="B13" s="9">
        <v>14223942</v>
      </c>
      <c r="C13" s="7">
        <v>122</v>
      </c>
      <c r="D13" s="9">
        <f t="shared" si="0"/>
        <v>116589.68852459016</v>
      </c>
      <c r="E13" s="14" t="s">
        <v>37</v>
      </c>
      <c r="F13" s="13">
        <v>80785</v>
      </c>
      <c r="G13" s="11">
        <f t="shared" si="1"/>
        <v>-0.30709995864718798</v>
      </c>
    </row>
    <row r="14" spans="1:7">
      <c r="A14" s="7" t="s">
        <v>14</v>
      </c>
      <c r="B14" s="9">
        <v>14223942</v>
      </c>
      <c r="C14" s="7">
        <v>122</v>
      </c>
      <c r="D14" s="9">
        <f t="shared" si="0"/>
        <v>116589.68852459016</v>
      </c>
      <c r="E14" s="14" t="s">
        <v>38</v>
      </c>
      <c r="F14" s="13">
        <v>82357</v>
      </c>
      <c r="G14" s="11">
        <f t="shared" si="1"/>
        <v>-0.29361677655884705</v>
      </c>
    </row>
    <row r="15" spans="1:7">
      <c r="A15" s="7" t="s">
        <v>14</v>
      </c>
      <c r="B15" s="9">
        <v>14223942</v>
      </c>
      <c r="C15" s="7">
        <v>122</v>
      </c>
      <c r="D15" s="9">
        <f t="shared" si="0"/>
        <v>116589.68852459016</v>
      </c>
      <c r="E15" s="14" t="s">
        <v>39</v>
      </c>
      <c r="F15" s="13">
        <v>83325</v>
      </c>
      <c r="G15" s="11">
        <f t="shared" si="1"/>
        <v>-0.28531415552734962</v>
      </c>
    </row>
    <row r="16" spans="1:7">
      <c r="A16" s="7" t="s">
        <v>14</v>
      </c>
      <c r="B16" s="9">
        <v>14223942</v>
      </c>
      <c r="C16" s="7">
        <v>122</v>
      </c>
      <c r="D16" s="9">
        <f t="shared" si="0"/>
        <v>116589.68852459016</v>
      </c>
      <c r="E16" s="14" t="s">
        <v>40</v>
      </c>
      <c r="F16" s="13">
        <v>146404</v>
      </c>
      <c r="G16" s="11">
        <f t="shared" si="1"/>
        <v>0.25571996848693562</v>
      </c>
    </row>
    <row r="17" spans="1:7">
      <c r="A17" s="7" t="s">
        <v>14</v>
      </c>
      <c r="B17" s="9">
        <v>14223942</v>
      </c>
      <c r="C17" s="7">
        <v>122</v>
      </c>
      <c r="D17" s="9">
        <f t="shared" si="0"/>
        <v>116589.68852459016</v>
      </c>
      <c r="E17" s="14" t="s">
        <v>41</v>
      </c>
      <c r="F17" s="13">
        <v>147695</v>
      </c>
      <c r="G17" s="11">
        <f t="shared" si="1"/>
        <v>0.26679298889154635</v>
      </c>
    </row>
    <row r="18" spans="1:7">
      <c r="A18" s="7" t="s">
        <v>14</v>
      </c>
      <c r="B18" s="9">
        <v>14223942</v>
      </c>
      <c r="C18" s="7">
        <v>122</v>
      </c>
      <c r="D18" s="9">
        <f t="shared" si="0"/>
        <v>116589.68852459016</v>
      </c>
      <c r="E18" s="14" t="s">
        <v>42</v>
      </c>
      <c r="F18" s="13">
        <v>148936</v>
      </c>
      <c r="G18" s="11">
        <f t="shared" si="1"/>
        <v>0.27743715490403431</v>
      </c>
    </row>
    <row r="19" spans="1:7">
      <c r="A19" s="7" t="s">
        <v>14</v>
      </c>
      <c r="B19" s="9">
        <v>14223942</v>
      </c>
      <c r="C19" s="7">
        <v>122</v>
      </c>
      <c r="D19" s="9">
        <f t="shared" si="0"/>
        <v>116589.68852459016</v>
      </c>
      <c r="E19" s="14" t="s">
        <v>43</v>
      </c>
      <c r="F19" s="13">
        <v>150235</v>
      </c>
      <c r="G19" s="11">
        <f t="shared" si="1"/>
        <v>0.28857879201138475</v>
      </c>
    </row>
    <row r="20" spans="1:7">
      <c r="A20" s="7" t="s">
        <v>14</v>
      </c>
      <c r="B20" s="9">
        <v>14223942</v>
      </c>
      <c r="C20" s="7">
        <v>122</v>
      </c>
      <c r="D20" s="9">
        <f t="shared" si="0"/>
        <v>116589.68852459016</v>
      </c>
      <c r="E20" s="14" t="s">
        <v>44</v>
      </c>
      <c r="F20" s="13">
        <v>151784</v>
      </c>
      <c r="G20" s="11">
        <f t="shared" si="1"/>
        <v>0.30186470107934915</v>
      </c>
    </row>
    <row r="21" spans="1:7">
      <c r="A21" s="7" t="s">
        <v>14</v>
      </c>
      <c r="B21" s="9">
        <v>14223942</v>
      </c>
      <c r="C21" s="7">
        <v>122</v>
      </c>
      <c r="D21" s="9">
        <f t="shared" si="0"/>
        <v>116589.68852459016</v>
      </c>
      <c r="E21" s="14" t="s">
        <v>45</v>
      </c>
      <c r="F21" s="10">
        <v>162353</v>
      </c>
      <c r="G21" s="11">
        <f t="shared" si="1"/>
        <v>0.39251594248626714</v>
      </c>
    </row>
    <row r="22" spans="1:7">
      <c r="A22" s="7" t="s">
        <v>17</v>
      </c>
      <c r="B22" s="9">
        <v>4262635</v>
      </c>
      <c r="C22" s="7">
        <v>37</v>
      </c>
      <c r="D22" s="9">
        <f t="shared" si="0"/>
        <v>115206.35135135135</v>
      </c>
      <c r="E22" s="12" t="s">
        <v>46</v>
      </c>
      <c r="F22" s="13">
        <v>145326</v>
      </c>
      <c r="G22" s="11">
        <f t="shared" si="1"/>
        <v>0.26144086932144089</v>
      </c>
    </row>
    <row r="23" spans="1:7">
      <c r="A23" s="7" t="s">
        <v>17</v>
      </c>
      <c r="B23" s="9">
        <v>4262635</v>
      </c>
      <c r="C23" s="7">
        <v>37</v>
      </c>
      <c r="D23" s="9">
        <f t="shared" si="0"/>
        <v>115206.35135135135</v>
      </c>
      <c r="E23" s="12" t="s">
        <v>47</v>
      </c>
      <c r="F23" s="13">
        <v>155580</v>
      </c>
      <c r="G23" s="11">
        <f t="shared" si="1"/>
        <v>0.35044637882436575</v>
      </c>
    </row>
    <row r="24" spans="1:7">
      <c r="A24" s="7" t="s">
        <v>17</v>
      </c>
      <c r="B24" s="9">
        <v>4262635</v>
      </c>
      <c r="C24" s="7">
        <v>37</v>
      </c>
      <c r="D24" s="9">
        <f t="shared" si="0"/>
        <v>115206.35135135135</v>
      </c>
      <c r="E24" s="12" t="s">
        <v>48</v>
      </c>
      <c r="F24" s="13">
        <v>159642</v>
      </c>
      <c r="G24" s="11">
        <f t="shared" si="1"/>
        <v>0.38570485157654838</v>
      </c>
    </row>
    <row r="25" spans="1:7">
      <c r="A25" s="7" t="s">
        <v>17</v>
      </c>
      <c r="B25" s="9">
        <v>4262635</v>
      </c>
      <c r="C25" s="7">
        <v>37</v>
      </c>
      <c r="D25" s="9">
        <f>B24/C24</f>
        <v>115206.35135135135</v>
      </c>
      <c r="E25" s="12" t="s">
        <v>49</v>
      </c>
      <c r="F25" s="13">
        <v>163447</v>
      </c>
      <c r="G25" s="11">
        <f t="shared" si="1"/>
        <v>0.41873254454111136</v>
      </c>
    </row>
    <row r="26" spans="1:7">
      <c r="A26" s="7" t="s">
        <v>17</v>
      </c>
      <c r="B26" s="9">
        <v>4262635</v>
      </c>
      <c r="C26" s="7">
        <v>37</v>
      </c>
      <c r="D26" s="9">
        <f>B24/C24</f>
        <v>115206.35135135135</v>
      </c>
      <c r="E26" s="12" t="s">
        <v>50</v>
      </c>
      <c r="F26" s="13">
        <v>209431</v>
      </c>
      <c r="G26" s="11">
        <f t="shared" si="1"/>
        <v>0.81787720506212713</v>
      </c>
    </row>
    <row r="27" spans="1:7">
      <c r="D27" s="9"/>
    </row>
    <row r="28" spans="1:7">
      <c r="D28" s="9"/>
    </row>
    <row r="29" spans="1:7">
      <c r="D29" s="9"/>
    </row>
    <row r="30" spans="1:7">
      <c r="D30" s="9"/>
    </row>
    <row r="31" spans="1:7">
      <c r="D31" s="9"/>
    </row>
    <row r="32" spans="1:7">
      <c r="D32" s="9"/>
    </row>
    <row r="33" spans="4:4">
      <c r="D33" s="9"/>
    </row>
    <row r="34" spans="4:4">
      <c r="D34" s="9"/>
    </row>
    <row r="35" spans="4:4">
      <c r="D35" s="9"/>
    </row>
    <row r="36" spans="4:4">
      <c r="D36" s="9"/>
    </row>
    <row r="37" spans="4:4">
      <c r="D37" s="9"/>
    </row>
    <row r="38" spans="4:4">
      <c r="D38" s="9"/>
    </row>
  </sheetData>
  <mergeCells count="1">
    <mergeCell ref="A1:G1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Roman,Regular"&amp;12&amp;Kffffff&amp;A</oddHeader>
    <oddFooter>&amp;C&amp;"Times New Roman,Regular"&amp;12&amp;KffffffPage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15"/>
  <sheetViews>
    <sheetView zoomScaleNormal="100" workbookViewId="0">
      <selection activeCell="A14" sqref="A14"/>
    </sheetView>
  </sheetViews>
  <sheetFormatPr defaultColWidth="8.5546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4" width="8.5546875" style="3"/>
  </cols>
  <sheetData>
    <row r="1" spans="1:6" ht="17.25" customHeight="1">
      <c r="A1" s="16" t="s">
        <v>51</v>
      </c>
      <c r="B1" s="16"/>
      <c r="C1" s="16"/>
      <c r="D1" s="16"/>
      <c r="E1" s="16"/>
      <c r="F1" s="16"/>
    </row>
    <row r="2" spans="1:6">
      <c r="A2" s="1" t="s">
        <v>1</v>
      </c>
      <c r="B2" s="1" t="s">
        <v>52</v>
      </c>
      <c r="C2" s="1" t="s">
        <v>53</v>
      </c>
      <c r="D2" s="1" t="s">
        <v>54</v>
      </c>
      <c r="E2" s="4"/>
      <c r="F2" s="4"/>
    </row>
    <row r="3" spans="1:6">
      <c r="A3" s="4" t="s">
        <v>9</v>
      </c>
      <c r="B3" s="4">
        <v>7</v>
      </c>
      <c r="C3" s="4">
        <v>1</v>
      </c>
      <c r="D3" s="15">
        <f t="shared" ref="D3:D13" si="0">C3/B3</f>
        <v>0.14285714285714285</v>
      </c>
      <c r="E3" s="4"/>
      <c r="F3" s="4"/>
    </row>
    <row r="4" spans="1:6">
      <c r="A4" s="4" t="s">
        <v>10</v>
      </c>
      <c r="B4" s="4">
        <v>4</v>
      </c>
      <c r="C4" s="4">
        <v>0</v>
      </c>
      <c r="D4" s="15">
        <f t="shared" si="0"/>
        <v>0</v>
      </c>
      <c r="E4" s="4"/>
      <c r="F4" s="4"/>
    </row>
    <row r="5" spans="1:6">
      <c r="A5" s="4" t="s">
        <v>11</v>
      </c>
      <c r="B5" s="4">
        <v>11</v>
      </c>
      <c r="C5" s="4">
        <v>1</v>
      </c>
      <c r="D5" s="15">
        <f t="shared" si="0"/>
        <v>9.0909090909090912E-2</v>
      </c>
      <c r="E5" s="4"/>
      <c r="F5" s="4"/>
    </row>
    <row r="6" spans="1:6">
      <c r="A6" s="4" t="s">
        <v>12</v>
      </c>
      <c r="B6" s="4">
        <v>10</v>
      </c>
      <c r="C6" s="4">
        <v>2</v>
      </c>
      <c r="D6" s="15">
        <f t="shared" si="0"/>
        <v>0.2</v>
      </c>
      <c r="E6" s="4"/>
      <c r="F6" s="4"/>
    </row>
    <row r="7" spans="1:6">
      <c r="A7" s="4" t="s">
        <v>13</v>
      </c>
      <c r="B7" s="4">
        <v>78</v>
      </c>
      <c r="C7" s="4">
        <v>3</v>
      </c>
      <c r="D7" s="15">
        <f t="shared" si="0"/>
        <v>3.8461538461538464E-2</v>
      </c>
      <c r="E7" s="4"/>
      <c r="F7" s="4"/>
    </row>
    <row r="8" spans="1:6">
      <c r="A8" s="4" t="s">
        <v>14</v>
      </c>
      <c r="B8" s="4">
        <v>122</v>
      </c>
      <c r="C8" s="4">
        <v>12</v>
      </c>
      <c r="D8" s="15">
        <f t="shared" si="0"/>
        <v>9.8360655737704916E-2</v>
      </c>
      <c r="E8" s="4"/>
      <c r="F8" s="4"/>
    </row>
    <row r="9" spans="1:6">
      <c r="A9" s="4" t="s">
        <v>15</v>
      </c>
      <c r="B9" s="4">
        <v>14</v>
      </c>
      <c r="C9" s="4">
        <v>0</v>
      </c>
      <c r="D9" s="15">
        <f t="shared" si="0"/>
        <v>0</v>
      </c>
      <c r="E9" s="4"/>
      <c r="F9" s="4"/>
    </row>
    <row r="10" spans="1:6">
      <c r="A10" s="4" t="s">
        <v>16</v>
      </c>
      <c r="B10" s="4">
        <v>14</v>
      </c>
      <c r="C10" s="4">
        <v>0</v>
      </c>
      <c r="D10" s="15">
        <f t="shared" si="0"/>
        <v>0</v>
      </c>
      <c r="E10" s="4"/>
      <c r="F10" s="4"/>
    </row>
    <row r="11" spans="1:6">
      <c r="A11" s="4" t="s">
        <v>17</v>
      </c>
      <c r="B11" s="4">
        <v>37</v>
      </c>
      <c r="C11" s="4">
        <v>5</v>
      </c>
      <c r="D11" s="15">
        <f t="shared" si="0"/>
        <v>0.13513513513513514</v>
      </c>
      <c r="E11" s="4"/>
      <c r="F11" s="4"/>
    </row>
    <row r="12" spans="1:6">
      <c r="A12" s="4" t="s">
        <v>18</v>
      </c>
      <c r="B12" s="4">
        <v>43</v>
      </c>
      <c r="C12" s="4">
        <v>0</v>
      </c>
      <c r="D12" s="15">
        <f t="shared" si="0"/>
        <v>0</v>
      </c>
      <c r="E12" s="4"/>
      <c r="F12" s="4"/>
    </row>
    <row r="13" spans="1:6">
      <c r="A13" s="4" t="s">
        <v>55</v>
      </c>
      <c r="B13" s="4">
        <f>SUM(B3:B12)</f>
        <v>340</v>
      </c>
      <c r="C13" s="4">
        <f>SUM(C3:C12)</f>
        <v>24</v>
      </c>
      <c r="D13" s="15">
        <f t="shared" si="0"/>
        <v>7.0588235294117646E-2</v>
      </c>
      <c r="E13" s="4"/>
      <c r="F13" s="4"/>
    </row>
    <row r="14" spans="1:6" ht="15" customHeight="1">
      <c r="A14" s="18" t="s">
        <v>56</v>
      </c>
      <c r="B14" s="18"/>
      <c r="C14" s="18"/>
      <c r="D14" s="18"/>
    </row>
    <row r="15" spans="1:6">
      <c r="A15" s="18"/>
      <c r="B15" s="18"/>
      <c r="C15" s="18"/>
      <c r="D15" s="18"/>
    </row>
  </sheetData>
  <mergeCells count="2">
    <mergeCell ref="A1:F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5"/>
  <sheetViews>
    <sheetView zoomScaleNormal="100" workbookViewId="0">
      <selection activeCell="A14" sqref="A14"/>
    </sheetView>
  </sheetViews>
  <sheetFormatPr defaultColWidth="8.5546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4" width="8.5546875" style="3"/>
  </cols>
  <sheetData>
    <row r="1" spans="1:6" ht="17.25" customHeight="1">
      <c r="A1" s="16" t="s">
        <v>57</v>
      </c>
      <c r="B1" s="16"/>
      <c r="C1" s="16"/>
      <c r="D1" s="16"/>
      <c r="E1" s="16"/>
      <c r="F1" s="16"/>
    </row>
    <row r="2" spans="1:6">
      <c r="A2" s="1" t="s">
        <v>1</v>
      </c>
      <c r="B2" s="1" t="s">
        <v>52</v>
      </c>
      <c r="C2" s="1" t="s">
        <v>53</v>
      </c>
      <c r="D2" s="1" t="s">
        <v>54</v>
      </c>
      <c r="E2" s="4"/>
      <c r="F2" s="4"/>
    </row>
    <row r="3" spans="1:6">
      <c r="A3" s="4" t="s">
        <v>9</v>
      </c>
      <c r="B3" s="4">
        <v>7</v>
      </c>
      <c r="C3" s="4">
        <v>2</v>
      </c>
      <c r="D3" s="15">
        <f t="shared" ref="D3:D13" si="0">C3/B3</f>
        <v>0.2857142857142857</v>
      </c>
      <c r="E3" s="4"/>
      <c r="F3" s="4"/>
    </row>
    <row r="4" spans="1:6">
      <c r="A4" s="4" t="s">
        <v>10</v>
      </c>
      <c r="B4" s="4">
        <v>4</v>
      </c>
      <c r="C4" s="4">
        <v>0</v>
      </c>
      <c r="D4" s="15">
        <f t="shared" si="0"/>
        <v>0</v>
      </c>
      <c r="E4" s="4"/>
      <c r="F4" s="4"/>
    </row>
    <row r="5" spans="1:6">
      <c r="A5" s="4" t="s">
        <v>11</v>
      </c>
      <c r="B5" s="4">
        <v>11</v>
      </c>
      <c r="C5" s="4">
        <v>0</v>
      </c>
      <c r="D5" s="15">
        <f t="shared" si="0"/>
        <v>0</v>
      </c>
      <c r="E5" s="4"/>
      <c r="F5" s="4"/>
    </row>
    <row r="6" spans="1:6">
      <c r="A6" s="4" t="s">
        <v>12</v>
      </c>
      <c r="B6" s="4">
        <v>10</v>
      </c>
      <c r="C6" s="4">
        <v>2</v>
      </c>
      <c r="D6" s="15">
        <f t="shared" si="0"/>
        <v>0.2</v>
      </c>
      <c r="E6" s="4"/>
      <c r="F6" s="4"/>
    </row>
    <row r="7" spans="1:6">
      <c r="A7" s="4" t="s">
        <v>13</v>
      </c>
      <c r="B7" s="4">
        <v>78</v>
      </c>
      <c r="C7" s="4">
        <v>5</v>
      </c>
      <c r="D7" s="15">
        <f t="shared" si="0"/>
        <v>6.4102564102564097E-2</v>
      </c>
      <c r="E7" s="4"/>
      <c r="F7" s="4"/>
    </row>
    <row r="8" spans="1:6">
      <c r="A8" s="4" t="s">
        <v>14</v>
      </c>
      <c r="B8" s="4">
        <v>121</v>
      </c>
      <c r="C8" s="4">
        <v>25</v>
      </c>
      <c r="D8" s="15">
        <f t="shared" si="0"/>
        <v>0.20661157024793389</v>
      </c>
      <c r="E8" s="4"/>
      <c r="F8" s="4"/>
    </row>
    <row r="9" spans="1:6">
      <c r="A9" s="4" t="s">
        <v>15</v>
      </c>
      <c r="B9" s="4">
        <v>14</v>
      </c>
      <c r="C9" s="4">
        <v>0</v>
      </c>
      <c r="D9" s="15">
        <f t="shared" si="0"/>
        <v>0</v>
      </c>
      <c r="E9" s="4"/>
      <c r="F9" s="4"/>
    </row>
    <row r="10" spans="1:6">
      <c r="A10" s="4" t="s">
        <v>16</v>
      </c>
      <c r="B10" s="4">
        <v>14</v>
      </c>
      <c r="C10" s="4">
        <v>0</v>
      </c>
      <c r="D10" s="15">
        <f t="shared" si="0"/>
        <v>0</v>
      </c>
      <c r="E10" s="4"/>
      <c r="F10" s="4"/>
    </row>
    <row r="11" spans="1:6">
      <c r="A11" s="4" t="s">
        <v>17</v>
      </c>
      <c r="B11" s="4">
        <v>34</v>
      </c>
      <c r="C11" s="4">
        <v>14</v>
      </c>
      <c r="D11" s="15">
        <f t="shared" si="0"/>
        <v>0.41176470588235292</v>
      </c>
      <c r="E11" s="4"/>
      <c r="F11" s="4"/>
    </row>
    <row r="12" spans="1:6">
      <c r="A12" s="4" t="s">
        <v>18</v>
      </c>
      <c r="B12" s="4">
        <v>42</v>
      </c>
      <c r="C12" s="4">
        <v>9</v>
      </c>
      <c r="D12" s="15">
        <f t="shared" si="0"/>
        <v>0.21428571428571427</v>
      </c>
      <c r="E12" s="4"/>
      <c r="F12" s="4"/>
    </row>
    <row r="13" spans="1:6">
      <c r="A13" s="4" t="s">
        <v>55</v>
      </c>
      <c r="B13" s="4">
        <f>SUM(B3:B12)</f>
        <v>335</v>
      </c>
      <c r="C13" s="4">
        <f>SUM(C3:C12)</f>
        <v>57</v>
      </c>
      <c r="D13" s="15">
        <f t="shared" si="0"/>
        <v>0.17014925373134329</v>
      </c>
      <c r="E13" s="4"/>
      <c r="F13" s="4"/>
    </row>
    <row r="14" spans="1:6" ht="15" customHeight="1">
      <c r="A14" s="18" t="s">
        <v>58</v>
      </c>
      <c r="B14" s="18"/>
      <c r="C14" s="18"/>
      <c r="D14" s="18"/>
    </row>
    <row r="15" spans="1:6">
      <c r="A15" s="18"/>
      <c r="B15" s="18"/>
      <c r="C15" s="18"/>
      <c r="D15" s="18"/>
    </row>
  </sheetData>
  <mergeCells count="2">
    <mergeCell ref="A1:F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5"/>
  <sheetViews>
    <sheetView zoomScaleNormal="100" workbookViewId="0">
      <selection activeCell="A14" sqref="A14"/>
    </sheetView>
  </sheetViews>
  <sheetFormatPr defaultColWidth="8.5546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4" width="8.5546875" style="3"/>
  </cols>
  <sheetData>
    <row r="1" spans="1:6" ht="17.25" customHeight="1">
      <c r="A1" s="19" t="s">
        <v>59</v>
      </c>
      <c r="B1" s="19"/>
      <c r="C1" s="19"/>
      <c r="D1" s="19"/>
      <c r="E1" s="19"/>
      <c r="F1" s="19"/>
    </row>
    <row r="2" spans="1:6">
      <c r="A2" s="1" t="s">
        <v>1</v>
      </c>
      <c r="B2" s="1" t="s">
        <v>52</v>
      </c>
      <c r="C2" s="1" t="s">
        <v>53</v>
      </c>
      <c r="D2" s="1" t="s">
        <v>54</v>
      </c>
      <c r="E2" s="4"/>
      <c r="F2" s="4"/>
    </row>
    <row r="3" spans="1:6">
      <c r="A3" s="4" t="s">
        <v>9</v>
      </c>
      <c r="B3" s="4">
        <v>7</v>
      </c>
      <c r="C3" s="4">
        <v>3</v>
      </c>
      <c r="D3" s="15">
        <f t="shared" ref="D3:D13" si="0">C3/B3</f>
        <v>0.42857142857142855</v>
      </c>
      <c r="E3" s="4"/>
      <c r="F3" s="4"/>
    </row>
    <row r="4" spans="1:6">
      <c r="A4" s="4" t="s">
        <v>10</v>
      </c>
      <c r="B4" s="4">
        <v>4</v>
      </c>
      <c r="C4" s="4">
        <v>0</v>
      </c>
      <c r="D4" s="15">
        <f t="shared" si="0"/>
        <v>0</v>
      </c>
      <c r="E4" s="4"/>
      <c r="F4" s="4"/>
    </row>
    <row r="5" spans="1:6">
      <c r="A5" s="4" t="s">
        <v>11</v>
      </c>
      <c r="B5" s="4">
        <v>11</v>
      </c>
      <c r="C5" s="4">
        <v>1</v>
      </c>
      <c r="D5" s="15">
        <f t="shared" si="0"/>
        <v>9.0909090909090912E-2</v>
      </c>
      <c r="E5" s="4"/>
      <c r="F5" s="4"/>
    </row>
    <row r="6" spans="1:6">
      <c r="A6" s="4" t="s">
        <v>12</v>
      </c>
      <c r="B6" s="4">
        <v>10</v>
      </c>
      <c r="C6" s="4">
        <v>1</v>
      </c>
      <c r="D6" s="15">
        <f t="shared" si="0"/>
        <v>0.1</v>
      </c>
      <c r="E6" s="4"/>
      <c r="F6" s="4"/>
    </row>
    <row r="7" spans="1:6">
      <c r="A7" s="4" t="s">
        <v>13</v>
      </c>
      <c r="B7" s="4">
        <v>75</v>
      </c>
      <c r="C7" s="4">
        <v>16</v>
      </c>
      <c r="D7" s="15">
        <f t="shared" si="0"/>
        <v>0.21333333333333335</v>
      </c>
      <c r="E7" s="4"/>
      <c r="F7" s="4"/>
    </row>
    <row r="8" spans="1:6">
      <c r="A8" s="4" t="s">
        <v>14</v>
      </c>
      <c r="B8" s="4">
        <v>106</v>
      </c>
      <c r="C8" s="4">
        <v>20</v>
      </c>
      <c r="D8" s="15">
        <f t="shared" si="0"/>
        <v>0.18867924528301888</v>
      </c>
      <c r="E8" s="4"/>
      <c r="F8" s="4"/>
    </row>
    <row r="9" spans="1:6">
      <c r="A9" s="4" t="s">
        <v>15</v>
      </c>
      <c r="B9" s="4">
        <v>14</v>
      </c>
      <c r="C9" s="4">
        <v>0</v>
      </c>
      <c r="D9" s="15">
        <f t="shared" si="0"/>
        <v>0</v>
      </c>
      <c r="E9" s="4"/>
      <c r="F9" s="4"/>
    </row>
    <row r="10" spans="1:6">
      <c r="A10" s="4" t="s">
        <v>16</v>
      </c>
      <c r="B10" s="4">
        <v>14</v>
      </c>
      <c r="C10" s="4">
        <v>0</v>
      </c>
      <c r="D10" s="15">
        <f t="shared" si="0"/>
        <v>0</v>
      </c>
      <c r="E10" s="4"/>
      <c r="F10" s="4"/>
    </row>
    <row r="11" spans="1:6">
      <c r="A11" s="4" t="s">
        <v>17</v>
      </c>
      <c r="B11" s="4">
        <v>28</v>
      </c>
      <c r="C11" s="4">
        <v>3</v>
      </c>
      <c r="D11" s="15">
        <f t="shared" si="0"/>
        <v>0.10714285714285714</v>
      </c>
      <c r="E11" s="4"/>
      <c r="F11" s="4"/>
    </row>
    <row r="12" spans="1:6">
      <c r="A12" s="4" t="s">
        <v>18</v>
      </c>
      <c r="B12" s="4">
        <v>36</v>
      </c>
      <c r="C12" s="4">
        <v>6</v>
      </c>
      <c r="D12" s="15">
        <f t="shared" si="0"/>
        <v>0.16666666666666666</v>
      </c>
      <c r="E12" s="4"/>
      <c r="F12" s="4"/>
    </row>
    <row r="13" spans="1:6">
      <c r="A13" s="4" t="s">
        <v>55</v>
      </c>
      <c r="B13" s="4">
        <f>SUM(B3:B12)</f>
        <v>305</v>
      </c>
      <c r="C13" s="4">
        <f>SUM(C3:C12)</f>
        <v>50</v>
      </c>
      <c r="D13" s="15">
        <f t="shared" si="0"/>
        <v>0.16393442622950818</v>
      </c>
      <c r="E13" s="4"/>
      <c r="F13" s="4"/>
    </row>
    <row r="14" spans="1:6" ht="15" customHeight="1">
      <c r="A14" s="18" t="s">
        <v>60</v>
      </c>
      <c r="B14" s="18"/>
      <c r="C14" s="18"/>
      <c r="D14" s="18"/>
    </row>
    <row r="15" spans="1:6">
      <c r="A15" s="18"/>
      <c r="B15" s="18"/>
      <c r="C15" s="18"/>
      <c r="D15" s="18"/>
    </row>
  </sheetData>
  <mergeCells count="2">
    <mergeCell ref="A1:F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5"/>
  <sheetViews>
    <sheetView zoomScaleNormal="100" workbookViewId="0">
      <selection activeCell="A14" sqref="A14"/>
    </sheetView>
  </sheetViews>
  <sheetFormatPr defaultColWidth="8.5546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3" width="8.5546875" style="3"/>
    <col min="16384" max="16384" width="11.5546875" style="3" customWidth="1"/>
  </cols>
  <sheetData>
    <row r="1" spans="1:5" ht="17.25" customHeight="1">
      <c r="A1" s="19" t="s">
        <v>61</v>
      </c>
      <c r="B1" s="19"/>
      <c r="C1" s="19"/>
      <c r="D1" s="19"/>
      <c r="E1" s="19"/>
    </row>
    <row r="2" spans="1:5">
      <c r="A2" s="1" t="s">
        <v>1</v>
      </c>
      <c r="B2" s="1" t="s">
        <v>52</v>
      </c>
      <c r="C2" s="1" t="s">
        <v>53</v>
      </c>
      <c r="D2" s="1" t="s">
        <v>54</v>
      </c>
      <c r="E2" s="4"/>
    </row>
    <row r="3" spans="1:5">
      <c r="A3" s="4" t="s">
        <v>9</v>
      </c>
      <c r="B3" s="4">
        <v>7</v>
      </c>
      <c r="C3" s="4">
        <v>2</v>
      </c>
      <c r="D3" s="15">
        <f t="shared" ref="D3:D13" si="0">C3/B3</f>
        <v>0.2857142857142857</v>
      </c>
      <c r="E3" s="4"/>
    </row>
    <row r="4" spans="1:5">
      <c r="A4" s="4" t="s">
        <v>10</v>
      </c>
      <c r="B4" s="4">
        <v>4</v>
      </c>
      <c r="C4" s="4">
        <v>0</v>
      </c>
      <c r="D4" s="15">
        <f t="shared" si="0"/>
        <v>0</v>
      </c>
      <c r="E4" s="4"/>
    </row>
    <row r="5" spans="1:5">
      <c r="A5" s="4" t="s">
        <v>11</v>
      </c>
      <c r="B5" s="4">
        <v>11</v>
      </c>
      <c r="C5" s="4">
        <v>2</v>
      </c>
      <c r="D5" s="15">
        <f t="shared" si="0"/>
        <v>0.18181818181818182</v>
      </c>
      <c r="E5" s="4"/>
    </row>
    <row r="6" spans="1:5">
      <c r="A6" s="4" t="s">
        <v>12</v>
      </c>
      <c r="B6" s="4">
        <v>10</v>
      </c>
      <c r="C6" s="4">
        <v>2</v>
      </c>
      <c r="D6" s="15">
        <f t="shared" si="0"/>
        <v>0.2</v>
      </c>
      <c r="E6" s="4"/>
    </row>
    <row r="7" spans="1:5">
      <c r="A7" s="4" t="s">
        <v>13</v>
      </c>
      <c r="B7" s="4">
        <v>75</v>
      </c>
      <c r="C7" s="4">
        <v>13</v>
      </c>
      <c r="D7" s="15">
        <f t="shared" si="0"/>
        <v>0.17333333333333334</v>
      </c>
      <c r="E7" s="4"/>
    </row>
    <row r="8" spans="1:5">
      <c r="A8" s="4" t="s">
        <v>14</v>
      </c>
      <c r="B8" s="4">
        <v>103</v>
      </c>
      <c r="C8" s="4">
        <v>19</v>
      </c>
      <c r="D8" s="15">
        <f t="shared" si="0"/>
        <v>0.18446601941747573</v>
      </c>
      <c r="E8" s="4"/>
    </row>
    <row r="9" spans="1:5">
      <c r="A9" s="4" t="s">
        <v>15</v>
      </c>
      <c r="B9" s="4">
        <v>14</v>
      </c>
      <c r="C9" s="4">
        <v>0</v>
      </c>
      <c r="D9" s="15">
        <f t="shared" si="0"/>
        <v>0</v>
      </c>
      <c r="E9" s="4"/>
    </row>
    <row r="10" spans="1:5">
      <c r="A10" s="4" t="s">
        <v>16</v>
      </c>
      <c r="B10" s="4">
        <v>14</v>
      </c>
      <c r="C10" s="4">
        <v>0</v>
      </c>
      <c r="D10" s="15">
        <f t="shared" si="0"/>
        <v>0</v>
      </c>
      <c r="E10" s="4"/>
    </row>
    <row r="11" spans="1:5">
      <c r="A11" s="4" t="s">
        <v>17</v>
      </c>
      <c r="B11" s="4">
        <v>26</v>
      </c>
      <c r="C11" s="4">
        <v>7</v>
      </c>
      <c r="D11" s="15">
        <f t="shared" si="0"/>
        <v>0.26923076923076922</v>
      </c>
      <c r="E11" s="4"/>
    </row>
    <row r="12" spans="1:5">
      <c r="A12" s="4" t="s">
        <v>18</v>
      </c>
      <c r="B12" s="4">
        <v>34</v>
      </c>
      <c r="C12" s="4">
        <v>7</v>
      </c>
      <c r="D12" s="15">
        <f t="shared" si="0"/>
        <v>0.20588235294117646</v>
      </c>
      <c r="E12" s="4"/>
    </row>
    <row r="13" spans="1:5">
      <c r="A13" s="4" t="s">
        <v>55</v>
      </c>
      <c r="B13" s="4">
        <f>SUM(B3:B12)</f>
        <v>298</v>
      </c>
      <c r="C13" s="4">
        <f>SUM(C3:C12)</f>
        <v>52</v>
      </c>
      <c r="D13" s="15">
        <f t="shared" si="0"/>
        <v>0.17449664429530201</v>
      </c>
      <c r="E13" s="4"/>
    </row>
    <row r="14" spans="1:5" ht="15" customHeight="1">
      <c r="A14" s="18" t="s">
        <v>62</v>
      </c>
      <c r="B14" s="18"/>
      <c r="C14" s="18"/>
      <c r="D14" s="18"/>
    </row>
    <row r="15" spans="1:5">
      <c r="A15" s="18"/>
      <c r="B15" s="18"/>
      <c r="C15" s="18"/>
      <c r="D15" s="18"/>
    </row>
  </sheetData>
  <mergeCells count="2">
    <mergeCell ref="A1:E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5"/>
  <sheetViews>
    <sheetView zoomScaleNormal="100" workbookViewId="0">
      <selection activeCell="A14" sqref="A14"/>
    </sheetView>
  </sheetViews>
  <sheetFormatPr defaultColWidth="8.5546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3" width="8.5546875" style="3"/>
    <col min="16384" max="16384" width="11.5546875" style="3" customWidth="1"/>
  </cols>
  <sheetData>
    <row r="1" spans="1:5" ht="17.25" customHeight="1">
      <c r="A1" s="19" t="s">
        <v>63</v>
      </c>
      <c r="B1" s="19"/>
      <c r="C1" s="19"/>
      <c r="D1" s="19"/>
      <c r="E1" s="19"/>
    </row>
    <row r="2" spans="1:5">
      <c r="A2" s="1" t="s">
        <v>1</v>
      </c>
      <c r="B2" s="1" t="s">
        <v>52</v>
      </c>
      <c r="C2" s="1" t="s">
        <v>53</v>
      </c>
      <c r="D2" s="1" t="s">
        <v>54</v>
      </c>
      <c r="E2" s="4"/>
    </row>
    <row r="3" spans="1:5">
      <c r="A3" s="4" t="s">
        <v>9</v>
      </c>
      <c r="B3" s="4">
        <v>7</v>
      </c>
      <c r="C3" s="4">
        <v>0</v>
      </c>
      <c r="D3" s="15">
        <f t="shared" ref="D3:D13" si="0">C3/B3</f>
        <v>0</v>
      </c>
      <c r="E3" s="4"/>
    </row>
    <row r="4" spans="1:5">
      <c r="A4" s="4" t="s">
        <v>10</v>
      </c>
      <c r="B4" s="4">
        <v>4</v>
      </c>
      <c r="C4" s="4">
        <v>0</v>
      </c>
      <c r="D4" s="15">
        <f t="shared" si="0"/>
        <v>0</v>
      </c>
      <c r="E4" s="4"/>
    </row>
    <row r="5" spans="1:5">
      <c r="A5" s="4" t="s">
        <v>11</v>
      </c>
      <c r="B5" s="4">
        <v>11</v>
      </c>
      <c r="C5" s="4">
        <v>2</v>
      </c>
      <c r="D5" s="15">
        <f t="shared" si="0"/>
        <v>0.18181818181818182</v>
      </c>
      <c r="E5" s="4"/>
    </row>
    <row r="6" spans="1:5">
      <c r="A6" s="4" t="s">
        <v>12</v>
      </c>
      <c r="B6" s="4">
        <v>10</v>
      </c>
      <c r="C6" s="4">
        <v>1</v>
      </c>
      <c r="D6" s="15">
        <f t="shared" si="0"/>
        <v>0.1</v>
      </c>
      <c r="E6" s="4"/>
    </row>
    <row r="7" spans="1:5">
      <c r="A7" s="4" t="s">
        <v>13</v>
      </c>
      <c r="B7" s="4">
        <v>75</v>
      </c>
      <c r="C7" s="4">
        <v>17</v>
      </c>
      <c r="D7" s="15">
        <f t="shared" si="0"/>
        <v>0.22666666666666666</v>
      </c>
      <c r="E7" s="4"/>
    </row>
    <row r="8" spans="1:5">
      <c r="A8" s="4" t="s">
        <v>14</v>
      </c>
      <c r="B8" s="4">
        <v>99</v>
      </c>
      <c r="C8" s="4">
        <v>22</v>
      </c>
      <c r="D8" s="15">
        <f t="shared" si="0"/>
        <v>0.22222222222222221</v>
      </c>
      <c r="E8" s="4"/>
    </row>
    <row r="9" spans="1:5">
      <c r="A9" s="4" t="s">
        <v>15</v>
      </c>
      <c r="B9" s="4">
        <v>14</v>
      </c>
      <c r="C9" s="4">
        <v>3</v>
      </c>
      <c r="D9" s="15">
        <f t="shared" si="0"/>
        <v>0.21428571428571427</v>
      </c>
      <c r="E9" s="4"/>
    </row>
    <row r="10" spans="1:5">
      <c r="A10" s="4" t="s">
        <v>16</v>
      </c>
      <c r="B10" s="4">
        <v>14</v>
      </c>
      <c r="C10" s="4">
        <v>2</v>
      </c>
      <c r="D10" s="15">
        <f t="shared" si="0"/>
        <v>0.14285714285714285</v>
      </c>
      <c r="E10" s="4"/>
    </row>
    <row r="11" spans="1:5">
      <c r="A11" s="4" t="s">
        <v>17</v>
      </c>
      <c r="B11" s="4">
        <v>26</v>
      </c>
      <c r="C11" s="4">
        <v>8</v>
      </c>
      <c r="D11" s="15">
        <f t="shared" si="0"/>
        <v>0.30769230769230771</v>
      </c>
      <c r="E11" s="4"/>
    </row>
    <row r="12" spans="1:5">
      <c r="A12" s="4" t="s">
        <v>18</v>
      </c>
      <c r="B12" s="4">
        <v>32</v>
      </c>
      <c r="C12" s="4">
        <v>10</v>
      </c>
      <c r="D12" s="15">
        <f t="shared" si="0"/>
        <v>0.3125</v>
      </c>
      <c r="E12" s="4"/>
    </row>
    <row r="13" spans="1:5">
      <c r="A13" s="4" t="s">
        <v>55</v>
      </c>
      <c r="B13" s="4">
        <f>SUM(B3:B12)</f>
        <v>292</v>
      </c>
      <c r="C13" s="4">
        <f>SUM(C3:C12)</f>
        <v>65</v>
      </c>
      <c r="D13" s="15">
        <f t="shared" si="0"/>
        <v>0.2226027397260274</v>
      </c>
      <c r="E13" s="4"/>
    </row>
    <row r="14" spans="1:5" ht="15" customHeight="1">
      <c r="A14" s="18" t="s">
        <v>64</v>
      </c>
      <c r="B14" s="18"/>
      <c r="C14" s="18"/>
      <c r="D14" s="18"/>
    </row>
    <row r="15" spans="1:5">
      <c r="A15" s="18"/>
      <c r="B15" s="18"/>
      <c r="C15" s="18"/>
      <c r="D15" s="18"/>
    </row>
  </sheetData>
  <mergeCells count="2">
    <mergeCell ref="A1:E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5"/>
  <sheetViews>
    <sheetView zoomScaleNormal="100" workbookViewId="0">
      <selection activeCell="D20" sqref="D20"/>
    </sheetView>
  </sheetViews>
  <sheetFormatPr defaultColWidth="8.5546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3" width="8.5546875" style="3"/>
    <col min="16384" max="16384" width="11.5546875" style="3" customWidth="1"/>
  </cols>
  <sheetData>
    <row r="1" spans="1:5" ht="17.25" customHeight="1">
      <c r="A1" s="19" t="s">
        <v>65</v>
      </c>
      <c r="B1" s="19"/>
      <c r="C1" s="19"/>
      <c r="D1" s="19"/>
      <c r="E1" s="19"/>
    </row>
    <row r="2" spans="1:5">
      <c r="A2" s="1" t="s">
        <v>1</v>
      </c>
      <c r="B2" s="1" t="s">
        <v>52</v>
      </c>
      <c r="C2" s="1" t="s">
        <v>53</v>
      </c>
      <c r="D2" s="1" t="s">
        <v>54</v>
      </c>
      <c r="E2" s="4"/>
    </row>
    <row r="3" spans="1:5">
      <c r="A3" s="4" t="s">
        <v>9</v>
      </c>
      <c r="B3" s="4">
        <v>7</v>
      </c>
      <c r="C3" s="4">
        <v>1</v>
      </c>
      <c r="D3" s="15">
        <f t="shared" ref="D3:D13" si="0">C3/B3</f>
        <v>0.14285714285714285</v>
      </c>
      <c r="E3" s="4"/>
    </row>
    <row r="4" spans="1:5">
      <c r="A4" s="4" t="s">
        <v>10</v>
      </c>
      <c r="B4" s="4">
        <v>4</v>
      </c>
      <c r="C4" s="4">
        <v>1</v>
      </c>
      <c r="D4" s="15">
        <f t="shared" si="0"/>
        <v>0.25</v>
      </c>
      <c r="E4" s="4"/>
    </row>
    <row r="5" spans="1:5">
      <c r="A5" s="4" t="s">
        <v>11</v>
      </c>
      <c r="B5" s="4">
        <v>11</v>
      </c>
      <c r="C5" s="4">
        <v>2</v>
      </c>
      <c r="D5" s="15">
        <f t="shared" si="0"/>
        <v>0.18181818181818182</v>
      </c>
      <c r="E5" s="4"/>
    </row>
    <row r="6" spans="1:5">
      <c r="A6" s="4" t="s">
        <v>12</v>
      </c>
      <c r="B6" s="4">
        <v>10</v>
      </c>
      <c r="C6" s="4">
        <v>2</v>
      </c>
      <c r="D6" s="15">
        <f t="shared" si="0"/>
        <v>0.2</v>
      </c>
      <c r="E6" s="4"/>
    </row>
    <row r="7" spans="1:5">
      <c r="A7" s="4" t="s">
        <v>13</v>
      </c>
      <c r="B7" s="4">
        <v>75</v>
      </c>
      <c r="C7" s="4">
        <v>30</v>
      </c>
      <c r="D7" s="15">
        <f t="shared" si="0"/>
        <v>0.4</v>
      </c>
      <c r="E7" s="4"/>
    </row>
    <row r="8" spans="1:5">
      <c r="A8" s="4" t="s">
        <v>14</v>
      </c>
      <c r="B8" s="4">
        <v>95</v>
      </c>
      <c r="C8" s="4">
        <v>29</v>
      </c>
      <c r="D8" s="15">
        <f t="shared" si="0"/>
        <v>0.30526315789473685</v>
      </c>
      <c r="E8" s="4"/>
    </row>
    <row r="9" spans="1:5">
      <c r="A9" s="4" t="s">
        <v>15</v>
      </c>
      <c r="B9" s="4">
        <v>14</v>
      </c>
      <c r="C9" s="4">
        <v>5</v>
      </c>
      <c r="D9" s="15">
        <f t="shared" si="0"/>
        <v>0.35714285714285715</v>
      </c>
      <c r="E9" s="4"/>
    </row>
    <row r="10" spans="1:5">
      <c r="A10" s="4" t="s">
        <v>16</v>
      </c>
      <c r="B10" s="4">
        <v>14</v>
      </c>
      <c r="C10" s="4">
        <v>5</v>
      </c>
      <c r="D10" s="15">
        <f t="shared" si="0"/>
        <v>0.35714285714285715</v>
      </c>
      <c r="E10" s="4"/>
    </row>
    <row r="11" spans="1:5">
      <c r="A11" s="4" t="s">
        <v>17</v>
      </c>
      <c r="B11" s="4">
        <v>21</v>
      </c>
      <c r="C11" s="4">
        <v>7</v>
      </c>
      <c r="D11" s="15">
        <f t="shared" si="0"/>
        <v>0.33333333333333331</v>
      </c>
      <c r="E11" s="4"/>
    </row>
    <row r="12" spans="1:5">
      <c r="A12" s="4" t="s">
        <v>18</v>
      </c>
      <c r="B12" s="4">
        <v>28</v>
      </c>
      <c r="C12" s="4">
        <v>10</v>
      </c>
      <c r="D12" s="15">
        <f t="shared" si="0"/>
        <v>0.35714285714285715</v>
      </c>
      <c r="E12" s="4"/>
    </row>
    <row r="13" spans="1:5">
      <c r="A13" s="4" t="s">
        <v>55</v>
      </c>
      <c r="B13" s="4">
        <f>SUM(B3:B12)</f>
        <v>279</v>
      </c>
      <c r="C13" s="4">
        <f>SUM(C3:C12)</f>
        <v>92</v>
      </c>
      <c r="D13" s="15">
        <f t="shared" si="0"/>
        <v>0.32974910394265233</v>
      </c>
      <c r="E13" s="4"/>
    </row>
    <row r="14" spans="1:5" ht="15" customHeight="1">
      <c r="A14" s="18" t="s">
        <v>66</v>
      </c>
      <c r="B14" s="18"/>
      <c r="C14" s="18"/>
      <c r="D14" s="18"/>
    </row>
    <row r="15" spans="1:5">
      <c r="A15" s="18"/>
      <c r="B15" s="18"/>
      <c r="C15" s="18"/>
      <c r="D15" s="18"/>
    </row>
  </sheetData>
  <mergeCells count="2">
    <mergeCell ref="A1:E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5"/>
  <sheetViews>
    <sheetView zoomScaleNormal="100" workbookViewId="0">
      <selection activeCell="D3" sqref="D3"/>
    </sheetView>
  </sheetViews>
  <sheetFormatPr defaultColWidth="8.88671875" defaultRowHeight="15.6"/>
  <cols>
    <col min="1" max="1" width="25.33203125" style="3" customWidth="1"/>
    <col min="2" max="2" width="21.6640625" style="3" customWidth="1"/>
    <col min="3" max="3" width="37.5546875" style="3" customWidth="1"/>
    <col min="4" max="4" width="40.109375" style="3" customWidth="1"/>
    <col min="5" max="16383" width="8.88671875" style="3"/>
    <col min="16384" max="16384" width="11.5546875" style="3" customWidth="1"/>
  </cols>
  <sheetData>
    <row r="1" spans="1:5" ht="17.25" customHeight="1">
      <c r="A1" s="19" t="s">
        <v>67</v>
      </c>
      <c r="B1" s="19"/>
      <c r="C1" s="19"/>
      <c r="D1" s="19"/>
      <c r="E1" s="19"/>
    </row>
    <row r="2" spans="1:5">
      <c r="A2" s="1" t="s">
        <v>1</v>
      </c>
      <c r="B2" s="1" t="s">
        <v>52</v>
      </c>
      <c r="C2" s="1" t="s">
        <v>53</v>
      </c>
      <c r="D2" s="1" t="s">
        <v>54</v>
      </c>
      <c r="E2" s="4"/>
    </row>
    <row r="3" spans="1:5">
      <c r="A3" s="4" t="s">
        <v>9</v>
      </c>
      <c r="B3" s="4">
        <v>7</v>
      </c>
      <c r="C3" s="4">
        <v>2</v>
      </c>
      <c r="D3" s="15">
        <f t="shared" ref="D3:D13" si="0">C3/B3</f>
        <v>0.2857142857142857</v>
      </c>
      <c r="E3" s="4"/>
    </row>
    <row r="4" spans="1:5">
      <c r="A4" s="4" t="s">
        <v>10</v>
      </c>
      <c r="B4" s="4">
        <v>4</v>
      </c>
      <c r="C4" s="4">
        <v>2</v>
      </c>
      <c r="D4" s="15">
        <f t="shared" si="0"/>
        <v>0.5</v>
      </c>
      <c r="E4" s="4"/>
    </row>
    <row r="5" spans="1:5">
      <c r="A5" s="4" t="s">
        <v>11</v>
      </c>
      <c r="B5" s="4">
        <v>11</v>
      </c>
      <c r="C5" s="4">
        <v>9</v>
      </c>
      <c r="D5" s="15">
        <f t="shared" si="0"/>
        <v>0.81818181818181823</v>
      </c>
      <c r="E5" s="4"/>
    </row>
    <row r="6" spans="1:5">
      <c r="A6" s="4" t="s">
        <v>12</v>
      </c>
      <c r="B6" s="4">
        <v>10</v>
      </c>
      <c r="C6" s="4">
        <v>8</v>
      </c>
      <c r="D6" s="15">
        <f t="shared" si="0"/>
        <v>0.8</v>
      </c>
      <c r="E6" s="4"/>
    </row>
    <row r="7" spans="1:5">
      <c r="A7" s="4" t="s">
        <v>13</v>
      </c>
      <c r="B7" s="4">
        <v>74</v>
      </c>
      <c r="C7" s="4">
        <v>37</v>
      </c>
      <c r="D7" s="15">
        <f t="shared" si="0"/>
        <v>0.5</v>
      </c>
      <c r="E7" s="4"/>
    </row>
    <row r="8" spans="1:5">
      <c r="A8" s="4" t="s">
        <v>14</v>
      </c>
      <c r="B8" s="4">
        <v>88</v>
      </c>
      <c r="C8" s="4">
        <v>43</v>
      </c>
      <c r="D8" s="15">
        <f t="shared" si="0"/>
        <v>0.48863636363636365</v>
      </c>
      <c r="E8" s="4"/>
    </row>
    <row r="9" spans="1:5">
      <c r="A9" s="4" t="s">
        <v>15</v>
      </c>
      <c r="B9" s="4">
        <v>13</v>
      </c>
      <c r="C9" s="4">
        <v>8</v>
      </c>
      <c r="D9" s="15">
        <f t="shared" si="0"/>
        <v>0.61538461538461542</v>
      </c>
      <c r="E9" s="4"/>
    </row>
    <row r="10" spans="1:5">
      <c r="A10" s="4" t="s">
        <v>16</v>
      </c>
      <c r="B10" s="4">
        <v>13</v>
      </c>
      <c r="C10" s="4">
        <v>13</v>
      </c>
      <c r="D10" s="15">
        <f t="shared" si="0"/>
        <v>1</v>
      </c>
      <c r="E10" s="4"/>
    </row>
    <row r="11" spans="1:5">
      <c r="A11" s="4" t="s">
        <v>17</v>
      </c>
      <c r="B11" s="4">
        <v>19</v>
      </c>
      <c r="C11" s="4">
        <v>7</v>
      </c>
      <c r="D11" s="15">
        <f t="shared" si="0"/>
        <v>0.36842105263157893</v>
      </c>
      <c r="E11" s="4"/>
    </row>
    <row r="12" spans="1:5">
      <c r="A12" s="4" t="s">
        <v>18</v>
      </c>
      <c r="B12" s="4">
        <v>23</v>
      </c>
      <c r="C12" s="4">
        <v>7</v>
      </c>
      <c r="D12" s="15">
        <f t="shared" si="0"/>
        <v>0.30434782608695654</v>
      </c>
      <c r="E12" s="4"/>
    </row>
    <row r="13" spans="1:5">
      <c r="A13" s="4" t="s">
        <v>55</v>
      </c>
      <c r="B13" s="4">
        <f>SUM(B3:B12)</f>
        <v>262</v>
      </c>
      <c r="C13" s="4">
        <f>SUM(C3:C12)</f>
        <v>136</v>
      </c>
      <c r="D13" s="15">
        <f t="shared" si="0"/>
        <v>0.51908396946564883</v>
      </c>
      <c r="E13" s="4"/>
    </row>
    <row r="14" spans="1:5" ht="15" customHeight="1">
      <c r="A14" s="18" t="s">
        <v>68</v>
      </c>
      <c r="B14" s="18"/>
      <c r="C14" s="18"/>
      <c r="D14" s="18"/>
    </row>
    <row r="15" spans="1:5">
      <c r="A15" s="18"/>
      <c r="B15" s="18"/>
      <c r="C15" s="18"/>
      <c r="D15" s="18"/>
    </row>
  </sheetData>
  <mergeCells count="2">
    <mergeCell ref="A1:E1"/>
    <mergeCell ref="A14:D15"/>
  </mergeCells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All Decades</vt:lpstr>
      <vt:lpstr>2020s (List)</vt:lpstr>
      <vt:lpstr>2020s</vt:lpstr>
      <vt:lpstr>2010s</vt:lpstr>
      <vt:lpstr>2000s</vt:lpstr>
      <vt:lpstr>1990s</vt:lpstr>
      <vt:lpstr>1980s</vt:lpstr>
      <vt:lpstr>1970s</vt:lpstr>
      <vt:lpstr>1960s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James Bowden</cp:lastModifiedBy>
  <cp:revision>13</cp:revision>
  <dcterms:created xsi:type="dcterms:W3CDTF">2024-07-31T19:44:51Z</dcterms:created>
  <dcterms:modified xsi:type="dcterms:W3CDTF">2025-04-20T15:46:17Z</dcterms:modified>
  <dc:language>en-CA</dc:language>
</cp:coreProperties>
</file>